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AquestLlibreDeTreball" defaultThemeVersion="124226"/>
  <mc:AlternateContent xmlns:mc="http://schemas.openxmlformats.org/markup-compatibility/2006">
    <mc:Choice Requires="x15">
      <x15ac:absPath xmlns:x15ac="http://schemas.microsoft.com/office/spreadsheetml/2010/11/ac" url="C:\Users\36517038f\AppData\Local\Microsoft\Windows\INetCache\Content.Outlook\U8XBCCTU\"/>
    </mc:Choice>
  </mc:AlternateContent>
  <bookViews>
    <workbookView xWindow="0" yWindow="0" windowWidth="28800" windowHeight="12300"/>
  </bookViews>
  <sheets>
    <sheet name="Instruccions" sheetId="3" r:id="rId1"/>
    <sheet name="DECLARACIÓ BENEFICIARI" sheetId="1" r:id="rId2"/>
    <sheet name="Annex (1)" sheetId="5" r:id="rId3"/>
    <sheet name="TAULES" sheetId="2" state="hidden" r:id="rId4"/>
  </sheets>
  <definedNames>
    <definedName name="contracte">TAULES!$H$19:$H$30</definedName>
    <definedName name="sector">TAULES!$D$19:$D$39</definedName>
    <definedName name="TIPUS_ENTITAT">TAULES!$D$2:$D$11</definedName>
  </definedNames>
  <calcPr calcId="162913"/>
</workbook>
</file>

<file path=xl/calcChain.xml><?xml version="1.0" encoding="utf-8"?>
<calcChain xmlns="http://schemas.openxmlformats.org/spreadsheetml/2006/main">
  <c r="E51" i="1" l="1"/>
  <c r="E52" i="1" s="1"/>
  <c r="E50" i="1"/>
  <c r="H48" i="1"/>
  <c r="G48" i="1"/>
  <c r="H47" i="1"/>
  <c r="G47" i="1"/>
  <c r="H46" i="1"/>
  <c r="G46" i="1"/>
  <c r="H45" i="1"/>
  <c r="G45" i="1"/>
  <c r="H44" i="1"/>
  <c r="G44" i="1"/>
  <c r="H43" i="1"/>
  <c r="G43" i="1"/>
  <c r="H42" i="1"/>
  <c r="G42" i="1"/>
  <c r="H41" i="1"/>
  <c r="G41" i="1"/>
  <c r="H40" i="1"/>
  <c r="G40" i="1"/>
  <c r="H39" i="1"/>
  <c r="G39" i="1"/>
  <c r="H38" i="1"/>
  <c r="G38" i="1"/>
  <c r="H37" i="1"/>
  <c r="G37" i="1"/>
  <c r="H36" i="1"/>
  <c r="G36" i="1"/>
  <c r="H35" i="1"/>
  <c r="G35" i="1"/>
  <c r="H34" i="1"/>
  <c r="G34" i="1"/>
  <c r="H33" i="1"/>
  <c r="G33" i="1"/>
  <c r="H32" i="1"/>
  <c r="G32" i="1"/>
  <c r="H31" i="1"/>
  <c r="G31" i="1"/>
  <c r="H30" i="1"/>
  <c r="G30" i="1"/>
  <c r="H29" i="1"/>
  <c r="G29" i="1"/>
  <c r="H28" i="1"/>
  <c r="G28" i="1"/>
  <c r="H27" i="1"/>
  <c r="G27" i="1"/>
  <c r="H26" i="1"/>
  <c r="G26" i="1"/>
  <c r="H25" i="1"/>
  <c r="G25" i="1"/>
  <c r="H24" i="1"/>
  <c r="G24" i="1"/>
  <c r="H23" i="1"/>
  <c r="G23" i="1"/>
  <c r="H22" i="1"/>
  <c r="G22" i="1"/>
  <c r="H21" i="1"/>
  <c r="G21" i="1"/>
  <c r="H20" i="1"/>
  <c r="G20" i="1"/>
  <c r="P26" i="5" l="1"/>
  <c r="C26" i="5" s="1"/>
  <c r="N26" i="5"/>
  <c r="F26" i="5"/>
  <c r="A26" i="5"/>
  <c r="P25" i="5"/>
  <c r="C25" i="5" s="1"/>
  <c r="N25" i="5"/>
  <c r="F25" i="5"/>
  <c r="A25" i="5"/>
  <c r="P24" i="5"/>
  <c r="C24" i="5" s="1"/>
  <c r="N24" i="5"/>
  <c r="F24" i="5"/>
  <c r="A24" i="5"/>
  <c r="P23" i="5"/>
  <c r="C23" i="5" s="1"/>
  <c r="N23" i="5"/>
  <c r="F23" i="5"/>
  <c r="A23" i="5"/>
  <c r="P22" i="5"/>
  <c r="C22" i="5" s="1"/>
  <c r="N22" i="5"/>
  <c r="F22" i="5"/>
  <c r="A22" i="5"/>
  <c r="P21" i="5"/>
  <c r="C21" i="5" s="1"/>
  <c r="N21" i="5"/>
  <c r="F21" i="5"/>
  <c r="A21" i="5"/>
  <c r="P20" i="5"/>
  <c r="C20" i="5" s="1"/>
  <c r="N20" i="5"/>
  <c r="F20" i="5"/>
  <c r="A20" i="5"/>
  <c r="P19" i="5"/>
  <c r="C19" i="5" s="1"/>
  <c r="N19" i="5"/>
  <c r="F19" i="5"/>
  <c r="A19" i="5"/>
  <c r="P18" i="5"/>
  <c r="C18" i="5" s="1"/>
  <c r="N18" i="5"/>
  <c r="F18" i="5"/>
  <c r="A18" i="5"/>
  <c r="N17" i="5" s="1"/>
  <c r="O17" i="5" s="1"/>
  <c r="P17" i="5" s="1"/>
  <c r="C17" i="5" s="1"/>
  <c r="F17" i="5"/>
  <c r="K6" i="5"/>
  <c r="O26" i="5" l="1"/>
  <c r="O18" i="5"/>
  <c r="O20" i="5"/>
  <c r="O22" i="5"/>
  <c r="O24" i="5"/>
  <c r="C27" i="5"/>
  <c r="H26" i="5" s="1"/>
  <c r="O19" i="5"/>
  <c r="O21" i="5"/>
  <c r="O23" i="5"/>
  <c r="O25" i="5"/>
  <c r="H17" i="5" l="1"/>
  <c r="H20" i="5"/>
  <c r="H21" i="5"/>
  <c r="D27" i="5"/>
  <c r="H24" i="5"/>
  <c r="E29" i="5"/>
  <c r="E27" i="5" s="1"/>
  <c r="H25" i="5"/>
  <c r="H19" i="5"/>
  <c r="H23" i="5"/>
  <c r="H18" i="5"/>
  <c r="H22" i="5"/>
  <c r="H27" i="5" l="1"/>
  <c r="D19" i="1"/>
  <c r="A19" i="1"/>
  <c r="H6" i="5"/>
  <c r="F6" i="5"/>
  <c r="A6" i="5"/>
  <c r="L46" i="2"/>
  <c r="F46" i="2"/>
  <c r="B46" i="2"/>
  <c r="D46" i="2"/>
  <c r="C99" i="1"/>
  <c r="D79" i="1"/>
  <c r="N46" i="2"/>
  <c r="K46" i="2"/>
  <c r="J46" i="2"/>
  <c r="I46" i="2"/>
  <c r="H46" i="2"/>
  <c r="G46" i="2"/>
  <c r="E46" i="2"/>
  <c r="C46" i="2"/>
  <c r="A46" i="2"/>
  <c r="E19" i="1"/>
  <c r="M46" i="2"/>
  <c r="H19" i="1" l="1"/>
  <c r="E54" i="1" s="1"/>
  <c r="F102" i="1" s="1"/>
  <c r="G19" i="1"/>
  <c r="E53" i="1" s="1"/>
  <c r="F103" i="1" s="1"/>
</calcChain>
</file>

<file path=xl/comments1.xml><?xml version="1.0" encoding="utf-8"?>
<comments xmlns="http://schemas.openxmlformats.org/spreadsheetml/2006/main">
  <authors>
    <author>USUARI</author>
  </authors>
  <commentList>
    <comment ref="E18" authorId="0" shapeId="0">
      <text>
        <r>
          <rPr>
            <b/>
            <sz val="8"/>
            <color indexed="81"/>
            <rFont val="Tahoma"/>
            <family val="2"/>
          </rPr>
          <t>(Ha de coincidir amb el "Total import subvencionable" indicat a l'annex de cada participant contractat -casella H28)</t>
        </r>
        <r>
          <rPr>
            <sz val="8"/>
            <color indexed="81"/>
            <rFont val="Tahoma"/>
            <family val="2"/>
          </rPr>
          <t xml:space="preserve">
</t>
        </r>
      </text>
    </comment>
    <comment ref="F18" authorId="0" shapeId="0">
      <text>
        <r>
          <rPr>
            <b/>
            <sz val="8"/>
            <color indexed="81"/>
            <rFont val="Tahoma"/>
            <family val="2"/>
          </rPr>
          <t xml:space="preserve">(Ha de coincidir amb la subvenció atorgada per cada participant)
</t>
        </r>
      </text>
    </comment>
  </commentList>
</comments>
</file>

<file path=xl/sharedStrings.xml><?xml version="1.0" encoding="utf-8"?>
<sst xmlns="http://schemas.openxmlformats.org/spreadsheetml/2006/main" count="346" uniqueCount="285">
  <si>
    <t>NIF</t>
  </si>
  <si>
    <t>Tipus d'empresa</t>
  </si>
  <si>
    <t>Número Seguretat Social:</t>
  </si>
  <si>
    <t>Activitat econòmica principal (secció CCAE)</t>
  </si>
  <si>
    <r>
      <rPr>
        <vertAlign val="superscript"/>
        <sz val="8"/>
        <rFont val="Helvetica Light*"/>
      </rPr>
      <t xml:space="preserve">1  </t>
    </r>
    <r>
      <rPr>
        <sz val="7"/>
        <rFont val="Helvetica Light*"/>
      </rPr>
      <t xml:space="preserve">Codificació de classe de quatre xifres de la </t>
    </r>
    <r>
      <rPr>
        <b/>
        <sz val="7"/>
        <rFont val="Helvetica Light*"/>
      </rPr>
      <t>Classificació catalana d'activitats econòmiques (CCAE-2009)</t>
    </r>
    <r>
      <rPr>
        <sz val="7"/>
        <rFont val="Helvetica Light*"/>
      </rPr>
      <t>. Podeu consultar les taules a l'adreça:   http://www.idescat.cat/Classif/?TC=4&amp;V0=1&amp;V1=87</t>
    </r>
  </si>
  <si>
    <t>Nom i cognoms</t>
  </si>
  <si>
    <t>Càrrec</t>
  </si>
  <si>
    <t>Telèfon de contacte</t>
  </si>
  <si>
    <t>Adreça electrònica</t>
  </si>
  <si>
    <t xml:space="preserve">NOMBRE TOTAL DE JOVES </t>
  </si>
  <si>
    <t>DECLARO:</t>
  </si>
  <si>
    <t>Dades de l'entitat contractant</t>
  </si>
  <si>
    <t>Nom de l'entitat</t>
  </si>
  <si>
    <t>Comarques</t>
  </si>
  <si>
    <t>Demarcacions</t>
  </si>
  <si>
    <t>Observacions</t>
  </si>
  <si>
    <t>Alt Camp</t>
  </si>
  <si>
    <t>Tarragona</t>
  </si>
  <si>
    <t>Empresa - menys de 10 treballadors</t>
  </si>
  <si>
    <t>menys de 10 treballadors</t>
  </si>
  <si>
    <t xml:space="preserve">Micro empresa: si posee menos 10 trabajadores. </t>
  </si>
  <si>
    <t>Alt Empordà</t>
  </si>
  <si>
    <t>Girona</t>
  </si>
  <si>
    <t>Empresa - entre 10 i 49 treballadors</t>
  </si>
  <si>
    <t>entre 10 i 49 treballadors</t>
  </si>
  <si>
    <t xml:space="preserve">Pequeña empresa: si tiene un número entre 10 y 49 trabajadores. </t>
  </si>
  <si>
    <t>Alt Penedès</t>
  </si>
  <si>
    <t>Barcelona</t>
  </si>
  <si>
    <t>Empresa - entre 50 i 250 treballadors</t>
  </si>
  <si>
    <t>entre 50 i 250 treballadors</t>
  </si>
  <si>
    <t xml:space="preserve">Mediana empresa: si tiene un número entre 50 y 250 trabajadores. </t>
  </si>
  <si>
    <t>Alt Urgell</t>
  </si>
  <si>
    <t>Lleida</t>
  </si>
  <si>
    <t>Empresa - més de 250 treballadors</t>
  </si>
  <si>
    <t>Més de 250 treballadors</t>
  </si>
  <si>
    <t xml:space="preserve">Gran empresa: si posee más de 250 trabajadores. </t>
  </si>
  <si>
    <t>Alta Ribagorça</t>
  </si>
  <si>
    <t>Entitat/Institució sense afany de lucre</t>
  </si>
  <si>
    <t>Anoia</t>
  </si>
  <si>
    <t>Ajuntament o org. Dependent</t>
  </si>
  <si>
    <t xml:space="preserve">Multinacional: si posee ventas internacionales. </t>
  </si>
  <si>
    <t>Bages</t>
  </si>
  <si>
    <t>Consell Comarcal</t>
  </si>
  <si>
    <t>Baix Camp</t>
  </si>
  <si>
    <t>Entitat jurídica supramunicipal</t>
  </si>
  <si>
    <t>Baix Ebre</t>
  </si>
  <si>
    <t>Terres de l'Ebre</t>
  </si>
  <si>
    <t>Patronal</t>
  </si>
  <si>
    <t>Baix Empordà</t>
  </si>
  <si>
    <t>Baix Llobregat</t>
  </si>
  <si>
    <t>Baix Penedès</t>
  </si>
  <si>
    <t>Altres Subvencions</t>
  </si>
  <si>
    <t>Barcelonès</t>
  </si>
  <si>
    <t>Sol·licitada</t>
  </si>
  <si>
    <t>Berguedà</t>
  </si>
  <si>
    <t>Concedida</t>
  </si>
  <si>
    <t>Cerdanya</t>
  </si>
  <si>
    <t>Conca de Barbera</t>
  </si>
  <si>
    <t>Garraf</t>
  </si>
  <si>
    <t>Sector d'activitat (Secció CCAE)</t>
  </si>
  <si>
    <t>Garrigues</t>
  </si>
  <si>
    <t>Agricultura, ramaderia, silvicultura i pesca</t>
  </si>
  <si>
    <t>Garrotxa</t>
  </si>
  <si>
    <t>Indústries extractives</t>
  </si>
  <si>
    <t>Gironès</t>
  </si>
  <si>
    <t>Indústries manufactureres</t>
  </si>
  <si>
    <t>Maresme</t>
  </si>
  <si>
    <t>Subministrament d’energia elèctrica, gas, vapor i aire condicionat</t>
  </si>
  <si>
    <t>Montsià</t>
  </si>
  <si>
    <t>Subministrament d’aigua; activitats de sanejament, gestió de residus i descontaminació</t>
  </si>
  <si>
    <t>Noguera</t>
  </si>
  <si>
    <t>Construcció</t>
  </si>
  <si>
    <t>Osona</t>
  </si>
  <si>
    <t>Comerç a l’engròs i al detall; reparació de vehicles de motor i motocicletes</t>
  </si>
  <si>
    <t>Pallars Jussà</t>
  </si>
  <si>
    <t>Transport i emmagatzematge</t>
  </si>
  <si>
    <t>Pallars Sobirà</t>
  </si>
  <si>
    <t>Hostaleria</t>
  </si>
  <si>
    <t>Pla de l'Estany</t>
  </si>
  <si>
    <t>Informació i comunicacions</t>
  </si>
  <si>
    <t>Pla d'Urgell</t>
  </si>
  <si>
    <t>Activitats financeres i d’assegurances</t>
  </si>
  <si>
    <t>Priorat</t>
  </si>
  <si>
    <t>Activitats immobiliàries</t>
  </si>
  <si>
    <t>Ribera d'Ebre</t>
  </si>
  <si>
    <t>Activitats professionals, científiques i tècniques</t>
  </si>
  <si>
    <t>Ripollès</t>
  </si>
  <si>
    <t>Activitats administratives i serveis auxiliars</t>
  </si>
  <si>
    <t>Segarra</t>
  </si>
  <si>
    <t>Administració pública, Defensa i Seguretat Social obligatòria</t>
  </si>
  <si>
    <t>Segrià</t>
  </si>
  <si>
    <t>Educació</t>
  </si>
  <si>
    <t>Selva</t>
  </si>
  <si>
    <t>Activitats sanitàries i de serveis socials</t>
  </si>
  <si>
    <t>Solsonès</t>
  </si>
  <si>
    <t>Activitats artístiques, recreatives i d’entreteniment</t>
  </si>
  <si>
    <t>Tarragonès</t>
  </si>
  <si>
    <t>Altres serveis</t>
  </si>
  <si>
    <t>Terra Alta</t>
  </si>
  <si>
    <t>Activitats de les llars que donen ocupació a personal domèstic; activitats de les llars que produeixen béns i serveis per a ús propi</t>
  </si>
  <si>
    <t>Urgell</t>
  </si>
  <si>
    <t>Organismes extraterritorials</t>
  </si>
  <si>
    <t>Vall d'Aran</t>
  </si>
  <si>
    <t>Vallès Occidental</t>
  </si>
  <si>
    <t>Vallès Oriental</t>
  </si>
  <si>
    <t>ENTITAT_SOL</t>
  </si>
  <si>
    <t>CIF_SOL</t>
  </si>
  <si>
    <t>tipus</t>
  </si>
  <si>
    <t>NISS</t>
  </si>
  <si>
    <t>sector</t>
  </si>
  <si>
    <t>codi ccae</t>
  </si>
  <si>
    <t>contacte</t>
  </si>
  <si>
    <t>cont_carrec</t>
  </si>
  <si>
    <t>contacte_nif</t>
  </si>
  <si>
    <t>contacte_tlf</t>
  </si>
  <si>
    <t>contacte_mail</t>
  </si>
  <si>
    <t>N_joves</t>
  </si>
  <si>
    <t>sol·licitat</t>
  </si>
  <si>
    <t>cif</t>
  </si>
  <si>
    <t>exp_JPO</t>
  </si>
  <si>
    <t xml:space="preserve"> Barcelona</t>
  </si>
  <si>
    <t xml:space="preserve"> Hospitalet de Llobregat (L')</t>
  </si>
  <si>
    <t xml:space="preserve"> Badalona</t>
  </si>
  <si>
    <t xml:space="preserve"> Terrassa</t>
  </si>
  <si>
    <t xml:space="preserve"> Sabadell</t>
  </si>
  <si>
    <t xml:space="preserve"> Mataró</t>
  </si>
  <si>
    <t xml:space="preserve"> Santa Coloma de Gramenet</t>
  </si>
  <si>
    <t xml:space="preserve"> Cornellà de Llobregat</t>
  </si>
  <si>
    <t xml:space="preserve"> Sant Boi de Llobregat</t>
  </si>
  <si>
    <t xml:space="preserve"> Sant Cugat del Vallès</t>
  </si>
  <si>
    <t xml:space="preserve"> Manresa</t>
  </si>
  <si>
    <t xml:space="preserve"> Rubí</t>
  </si>
  <si>
    <t xml:space="preserve"> Vilanova i la Geltrú</t>
  </si>
  <si>
    <t xml:space="preserve"> Viladecans</t>
  </si>
  <si>
    <t xml:space="preserve"> Prat de Llobregat (El)</t>
  </si>
  <si>
    <t xml:space="preserve"> Castelldefels</t>
  </si>
  <si>
    <t xml:space="preserve"> Granollers</t>
  </si>
  <si>
    <t xml:space="preserve"> Cerdanyola del Vallès</t>
  </si>
  <si>
    <t xml:space="preserve"> Mollet del Vallès</t>
  </si>
  <si>
    <t xml:space="preserve"> Esplugues de Llobregat</t>
  </si>
  <si>
    <t xml:space="preserve"> Gavà</t>
  </si>
  <si>
    <t xml:space="preserve"> Sant Feliu de Llobregat</t>
  </si>
  <si>
    <t xml:space="preserve"> Vic</t>
  </si>
  <si>
    <t xml:space="preserve"> Igualada</t>
  </si>
  <si>
    <t xml:space="preserve"> Vilafranca del Penedès</t>
  </si>
  <si>
    <t xml:space="preserve"> Ripollet</t>
  </si>
  <si>
    <t xml:space="preserve"> Sant Adrià de Besòs</t>
  </si>
  <si>
    <t xml:space="preserve"> Montcada i Reixac</t>
  </si>
  <si>
    <t xml:space="preserve"> Sant Joan Despí</t>
  </si>
  <si>
    <t xml:space="preserve"> Barberà del Vallès</t>
  </si>
  <si>
    <t/>
  </si>
  <si>
    <t xml:space="preserve"> Girona</t>
  </si>
  <si>
    <t xml:space="preserve"> Figueres</t>
  </si>
  <si>
    <t xml:space="preserve"> Blanes</t>
  </si>
  <si>
    <t xml:space="preserve"> Lloret de Mar</t>
  </si>
  <si>
    <t xml:space="preserve"> Olot</t>
  </si>
  <si>
    <t xml:space="preserve"> Salt</t>
  </si>
  <si>
    <t xml:space="preserve"> Palafrugell</t>
  </si>
  <si>
    <t xml:space="preserve"> Sant Feliu de Guíxols</t>
  </si>
  <si>
    <t xml:space="preserve"> Roses</t>
  </si>
  <si>
    <t xml:space="preserve"> Lleida</t>
  </si>
  <si>
    <t xml:space="preserve"> Tarragona</t>
  </si>
  <si>
    <t xml:space="preserve"> Reus</t>
  </si>
  <si>
    <t xml:space="preserve"> Vendrell (El)</t>
  </si>
  <si>
    <t xml:space="preserve"> Tortosa</t>
  </si>
  <si>
    <t xml:space="preserve"> Cambrils</t>
  </si>
  <si>
    <t xml:space="preserve"> Salou</t>
  </si>
  <si>
    <t xml:space="preserve"> Valls</t>
  </si>
  <si>
    <t xml:space="preserve"> Calafell</t>
  </si>
  <si>
    <t xml:space="preserve"> Amposta</t>
  </si>
  <si>
    <t xml:space="preserve"> Vila-seca</t>
  </si>
  <si>
    <t>Sindicat</t>
  </si>
  <si>
    <t>Tipus de l'empresa</t>
  </si>
  <si>
    <t>contractes</t>
  </si>
  <si>
    <t>Contracte indefinit</t>
  </si>
  <si>
    <t>Cont. indef. suport emprened.</t>
  </si>
  <si>
    <t>Cont. indef. persones benef. SNGJ</t>
  </si>
  <si>
    <t>Cont.indef. jove microemp. i autònoms</t>
  </si>
  <si>
    <t>Cont. Indef  temps parcial vinculació form.</t>
  </si>
  <si>
    <t>Altres modalitats de cont. Indefinida</t>
  </si>
  <si>
    <t>Contracte temporal</t>
  </si>
  <si>
    <t>Cont. temporal obra i servei determ.</t>
  </si>
  <si>
    <t>Cont. temp.  primera ocupació jove</t>
  </si>
  <si>
    <t>Cont. temp. temps parcial vinculació form.</t>
  </si>
  <si>
    <t>Cont. formació i aprenentatge</t>
  </si>
  <si>
    <t>Altres contractes</t>
  </si>
  <si>
    <t>Jornada ordinària setmanal de l'empresa (hores)</t>
  </si>
  <si>
    <t>promotora</t>
  </si>
  <si>
    <t>Declaració d'altres ajuts rebuts</t>
  </si>
  <si>
    <r>
      <t>DECLARO</t>
    </r>
    <r>
      <rPr>
        <sz val="8"/>
        <color indexed="8"/>
        <rFont val="Helvetica Light*"/>
      </rPr>
      <t xml:space="preserve"> (Marcar una de les opcions i emplenar el quadre si escau)</t>
    </r>
    <r>
      <rPr>
        <b/>
        <sz val="8"/>
        <color indexed="8"/>
        <rFont val="Helvetica Light*"/>
      </rPr>
      <t>:</t>
    </r>
  </si>
  <si>
    <t>Que no s'han sol·licitat o rebut altres subvencions pel mateix concepte</t>
  </si>
  <si>
    <t xml:space="preserve">      Que l’entitat que represento ha sol·licitat o rebut les subvencions o ajuts públics i/o privats, nacionals o internacionals,  per desenvolupar aquest projecte que es detallen a continuació, i que aquestes no provenen de fons europeus (en cas de no haver-ne rebut, deixar el quadre en blanc).
</t>
  </si>
  <si>
    <t xml:space="preserve">Nom del programa de l’ajut o subvenció   </t>
  </si>
  <si>
    <t xml:space="preserve">Administració o entitat concedent </t>
  </si>
  <si>
    <t>Data de concessió</t>
  </si>
  <si>
    <t>Estat
 (sol·licitat o concedit)</t>
  </si>
  <si>
    <t>Total:</t>
  </si>
  <si>
    <t>Observacions:</t>
  </si>
  <si>
    <t>Declaració d'ajuts de minimis rebuts</t>
  </si>
  <si>
    <t>- Que l’entitat a la que represento no incompleix la normativa de mínimis que estableix el Reglament (UE) núm. 1407/2013 de la Comissió, de 18 de desembre de 2013, relatiu a l'aplicació dels articles 107 i 108 del Tractat de Funcionament de la Unió Europea a les ajudes de minimis.</t>
  </si>
  <si>
    <t>- En relació amb altres possibles ajuts sotmesos a la normativa de mínimis: (marqueu només una opció)</t>
  </si>
  <si>
    <t xml:space="preserve">         Que l’entitat que represento NO HA REBUT de les administracions públiques catalanes, espanyoles i/o comunitàries en els darrers 3 exercicis fiscals (exercici fiscal en curs i els dos anteriors) cap altre ajut de qualsevol naturalesa sotmès a mínimis.</t>
  </si>
  <si>
    <t xml:space="preserve">         Que l’entitat que represento HA REBUT de les administracions públiques catalanes, espanyoles i/o comunitàries en els darrers 3 exercicis fiscals (exercici fiscal en curs i els dos anteriors) els següents ajuts de qualsevol naturalesa sotmesos a mínimis: (en cas de no haver-ne rebut, deixar el quadre en blanc):</t>
  </si>
  <si>
    <t>Quantia</t>
  </si>
  <si>
    <t>Estat de concessió</t>
  </si>
  <si>
    <t xml:space="preserve">Administració concedent </t>
  </si>
  <si>
    <t>Normativa reguladora</t>
  </si>
  <si>
    <r>
      <t>Codi classe CCAE-2009</t>
    </r>
    <r>
      <rPr>
        <vertAlign val="superscript"/>
        <sz val="8"/>
        <rFont val="Helvetica Light*"/>
      </rPr>
      <t>1</t>
    </r>
  </si>
  <si>
    <t>Entitat promotora de JPO amb la que s'ha signat el conveni</t>
  </si>
  <si>
    <t xml:space="preserve">Declaració responsable referent a la subvenció atorgada per a la contractació laboral de persones joves participants </t>
  </si>
  <si>
    <t>Dades de la persona responsable de l'entitat contractant</t>
  </si>
  <si>
    <t xml:space="preserve">Programa Joves per l'Ocupació </t>
  </si>
  <si>
    <t xml:space="preserve">Jornada setmanal  jove (hores) </t>
  </si>
  <si>
    <t>Data baixa Seguretat Social</t>
  </si>
  <si>
    <t>Data real de finalització de la relació laboral</t>
  </si>
  <si>
    <t>• Que les actuacions justificades s'han realitzat i finalitzat d'acord amb els termes de la resolució d'atorgament dictada pel/per la  director/a del Servei Públic d'Ocupació de Catalunya i conforme al’Ordre reguladora del Programa d’Experiència professional per a l’ocupació juvenil a Catalunya Joves per l’ocupació.</t>
  </si>
  <si>
    <t>Ordre Reguladora :</t>
  </si>
  <si>
    <t>• Que les despeses presentades responen inequívocament a la naturalesa de les accions subvencionades en el marc del programa Joves per l'ocupació i estan suportades per nòmines o altres documents comptables de valor probatori equivalent.</t>
  </si>
  <si>
    <t>• Que aquestes despeses compleixen els criteris de subvencionalitat indicats a l'esmentada Ordre reguladora.</t>
  </si>
  <si>
    <t>• Que les dates d'inici i finalització de les contractacions laborals que es justifiquen estan dins del període d'elegibilitat que estableix la Decisió de la Comissió Europea per la que s'aprova el Programa Operatiu de Competitivitat Regional i Ocupació de Catalunya pel període 2004-2020 i dins dels terminis establerts en la convocatòria del Programa Joves per l'ocupació.</t>
  </si>
  <si>
    <t>• Que les despeses imputades no s'han utilitzat ni s'utilitzaran per justificar altres subvencions en aquest o en un altre organisme.</t>
  </si>
  <si>
    <t xml:space="preserve">•  Que els documents originals que acrediten la despesa i el pagament efectiu queden arxivats en les dependències de l'entitat contractant abans referenciada a disposició del Servei Públic d'Ocupació de Catalunya i que em comprometo a presentar, a requeriment del Servei Públic d'Ocupació de Catalunya o dels òrgans de control corresponents, la documentació material justificativa i els antecedents que es creguin necessaris per comprovar l'aplicació de la subvenció, durant el termini previst per l'article 140.1 del Reglament 1303/2013 del Parlament Europeu i del Consell de la Unió Europea. </t>
  </si>
  <si>
    <t>• Que aquestes despeses s’han liquidat degudament dins del termini de justificació que determina l'esmentada convocatòria.</t>
  </si>
  <si>
    <t>• Que les subvencions concedides s’han destinat a les finalitats que preveu la seva normativa reguladora.</t>
  </si>
  <si>
    <t>• Que el total de les diverses fonts de finançament de l'actuació justificada no supera el 100% del seu cost. (En el supòsit que l'acció justificada compti amb altres fons de finançament cal emplenar l'espai indicat.</t>
  </si>
  <si>
    <t xml:space="preserve">Quantia </t>
  </si>
  <si>
    <t>Percentatge del cost total de l'actuació subvencionada</t>
  </si>
  <si>
    <t>Signatura del representant legal de l'entitat contractant</t>
  </si>
  <si>
    <t>Localitat i data</t>
  </si>
  <si>
    <t>SUBVENCIÓ TOTAL ATORGADA</t>
  </si>
  <si>
    <t>Dades de la persona jove contractada</t>
  </si>
  <si>
    <t>Formació realitzada</t>
  </si>
  <si>
    <t xml:space="preserve">Modalitat contractual </t>
  </si>
  <si>
    <t>Data  final del contracte</t>
  </si>
  <si>
    <t>Data inici  del contracte</t>
  </si>
  <si>
    <t>Nom i cognoms tutor/a de l'empresa</t>
  </si>
  <si>
    <t>NIF tutor/a empresa</t>
  </si>
  <si>
    <t>Qualificació professional  tutor/a empresa</t>
  </si>
  <si>
    <t xml:space="preserve">Data inici </t>
  </si>
  <si>
    <t xml:space="preserve">Data final </t>
  </si>
  <si>
    <t>Us recomanem que imprimiu aquest full d'indicacions i el tingueu disponible per a consultar-lo mentre empleneu els documents.</t>
  </si>
  <si>
    <t>Mòdul mensual</t>
  </si>
  <si>
    <t>Annex_ Participants contractats</t>
  </si>
  <si>
    <t>En casos de canvi de jornada setmanal, introduir cada període en una fila diferent</t>
  </si>
  <si>
    <t>Número Seg. Social:</t>
  </si>
  <si>
    <t>Dades de les persones joves contractades</t>
  </si>
  <si>
    <t>Ordre EMO/251/2014, de 4 d'agost, modificada per l'Ordre EMO/254/2015, de 5 d'agost.</t>
  </si>
  <si>
    <t>Seleccioneu "Mover o copiar"</t>
  </si>
  <si>
    <t>En el quadre que us apareixerà, seleccioneu "Mover al final"i marqueu "Crea una copia"</t>
  </si>
  <si>
    <t>Situeu el cursor del ratolí a sobre de la pestanya "Annex (1)"</t>
  </si>
  <si>
    <t>Premeu el botó dret del ratolí</t>
  </si>
  <si>
    <t>L'entitat contractant ha d'emplenar el full "Declaració Beneficiari" i un full d'Annex per a cada participant contractant. Es pot replicar el full Annex (1) tantes vegades com sigui necessari. Per fer-ho:</t>
  </si>
  <si>
    <t>Full "Declaració Beneficiari"</t>
  </si>
  <si>
    <t>En el cas que s'hagi de justificar més de 10 joves i, per tant, es necessitin més files en el quadre, podeu mostrar noves files seleccionant les files 28-49, prement el botó dret del ratolí i seleccioneu "Mostrar".</t>
  </si>
  <si>
    <t>Import justificat per l'entitat</t>
  </si>
  <si>
    <t>Import subvencionable</t>
  </si>
  <si>
    <t>Dies</t>
  </si>
  <si>
    <t>Total import subvencionable</t>
  </si>
  <si>
    <t>En el quadre "Dades de les persones joves contractades", s'ha d'indicar els noms i els NiFs de tots els participants contractats, així com els imports a justificar. Aquesta quantitat ha de coincidir amb el resultat obtingut en els annexes corresponents a cada participant.
En el cas del primer participant, les dades es copien per defecte de l'annex 1. Per a la resta, cal introduir-ho manualment.</t>
  </si>
  <si>
    <t>IMPORT DEL PRIMER PAGAMENT DE LA SUBVENCIÓ</t>
  </si>
  <si>
    <t>Cal emplenar els apartats "Dades de l'entitat contractant" i "Dades de la persona responsable de l'entitat contractant". Les dades de l'entitat han de coincidir amb les dades de l'entitat que ha rebut la subvenció segons la resolució d'atorgament.</t>
  </si>
  <si>
    <t>En tots dos fulls, les caselles tramades en groc es calculen automàticament.</t>
  </si>
  <si>
    <t>Un cop completats els fulls "Declaració Beneficiari" i els annexos corresponents i el certificat d'exp. professional , els haureu d'imprimir, signar i presentar-los al registre del Servei Públic d’Ocupació de Catalunya, adreçats al Servei de Control i Justificació Econòmica (Carrer Llull, 297-307 08019 Barcelona).
Sens perjudici de les formes que preveu l’article 38.4 de la Llei 30/1992, de 26 de novembre, del règim jurídic de les administracions públiques i del procediment administratiu comú, modificada per la Llei 4/1999, de 13 de gener.</t>
  </si>
  <si>
    <t>Full Annex "Participants -contractants"</t>
  </si>
  <si>
    <t>Les dades de l'entitat contractant es copien directament del full "Declaració Beneficiari".
S'han d'emplenar les "Dades de la persona jove contractada" i el quadre.
En casos de canvi de jornada setmanal, introduir cada període en una fila diferent amb les dates d'inici i final de cada modificació de jornada.</t>
  </si>
  <si>
    <r>
      <rPr>
        <b/>
        <sz val="11"/>
        <color indexed="8"/>
        <rFont val="Calibri"/>
        <family val="2"/>
      </rPr>
      <t>Protecció de dades</t>
    </r>
    <r>
      <rPr>
        <sz val="11"/>
        <color theme="1"/>
        <rFont val="Calibri"/>
        <family val="2"/>
        <scheme val="minor"/>
      </rPr>
      <t xml:space="preserve">: De conformitat amb l’article 5 de la Llei orgànica 15/1999, de 13 de desembre, de protecció de dades de caràcter personal, les dades que apareixen en aquest document constaran en el fitxer automatitzat “Base de dades de subvencions i ajuts”. La finalitat d’aquest fitxer és la gestionar els expedients de subvencions i ajuts del Servei Públic d’Ocupació de Catalunya. L’òrgan administratiu responsable és la Direcció del Servei Públic d’Ocupació de Catalunya; carrer Llull, 297-307, 08019-Barcelona. Adreça electrònica: protecciodades.soc@gencat.cat davant la qual podeu exercir els drets d’accés, rectificació, cancel•lació i oposició.
</t>
    </r>
  </si>
  <si>
    <r>
      <rPr>
        <b/>
        <sz val="7"/>
        <color indexed="8"/>
        <rFont val="Helvetica Light*"/>
      </rPr>
      <t>Protecció de dades:</t>
    </r>
    <r>
      <rPr>
        <sz val="7"/>
        <color indexed="8"/>
        <rFont val="Helvetica Light*"/>
      </rPr>
      <t xml:space="preserve"> De conformitat amb l’article 5 de la Llei orgànica 15/1999, de 13 de desembre, de protecció de dades de caràcter personal, les dades que apareixen en aquest document constaran en el fitxer automatitzat “Base de dades de subvencions i ajuts”. La finalitat d’aquest fitxer és la gestionar els expedients de subvencions i ajuts del Servei Públic d’Ocupació de Catalunya. L’òrgan administratiu responsable és la Direcció del Servei Públic d’Ocupació de Catalunya; carrer Llull, 297-307, 08019-Barcelona. Adreça electrònica: protecciodades.soc@gencat.cat davant la qual podeu exercir els drets d’accés, rectificació, cancel•lació i oposició.
</t>
    </r>
  </si>
  <si>
    <t>Actuació d'experiència profesional en empreses (apartat 2 de l'Annex 3 de l'Ordre EMO/251/2014, modificada per l'Ordre EMO/254/2015)</t>
  </si>
  <si>
    <t>Declaració d'altres ajuts rebuts: només s'ha d'emplenar en cas que l'entitat beneficiària hagi rebut una subvenció o ajut pel mateix concepte (és a dir, per a la contractació de les mateixes persones participants).</t>
  </si>
  <si>
    <t>Declaració d'ajuts de minimis rebuts: a emplenar només en cas d'haver rebut un ajut qualificat de minimis en els tres darrers exercicis pressupostaris. La condició d'ajut de minimis ha de constar en les bases reguladores del mateix.</t>
  </si>
  <si>
    <r>
      <rPr>
        <b/>
        <sz val="10"/>
        <color indexed="8"/>
        <rFont val="Arial"/>
        <family val="2"/>
      </rPr>
      <t>Instruccions per al reintegrament dels fons no executats o no justificats</t>
    </r>
    <r>
      <rPr>
        <sz val="10"/>
        <color indexed="8"/>
        <rFont val="Arial"/>
        <family val="2"/>
      </rPr>
      <t xml:space="preserve">
L'entitat ha d'ingressar l'import corresponent al compte restringit d‟ingressos del SOC fent constar el nom de l'entitat que fa l'ingrés, número d'expedient, nom de la convocatòria i acció o accions que motiven la renúncia.
NIF Q0801272F
Compte corrent: 2100-1183-35-0200135636
Codi IBAN: ES35-2100-1183-35-0200135636
El comprovant de l'ingrés amb les dades esmentades s'ha de enviar a l'adreça de correu electrònic: tresoreria.soc@gencat.cat adreçat a la Subdirecció de Gestió Econòmica i Patrimoni - Secció de Pagaments. Igualment, cal que envieu també aquest mateix escrit escanejat a la bústia: jovesocupacio.soc@gencat.cat</t>
    </r>
  </si>
  <si>
    <t>Núm. expedient (o núm registre de la sol·licitud)</t>
  </si>
  <si>
    <t>Període treballat:</t>
  </si>
  <si>
    <t>Indicacions per emplenar el model de Declaració responsable referent a la subvenció atorgada per a la contractació laboral de persones joves participants i l'annex de participants contractats.</t>
  </si>
  <si>
    <t>Casella "Total quantitat a renunciar": en el cas que l'import de el pagament rebut sigui superior al total justificat, en aquesta casella apareixerà l'import de la diferència. L'entitat beneficiària pot optar per renunciar a la quantitat percebuda indegudament prèviament a l'inici del procediment de revocació.</t>
  </si>
  <si>
    <t>Per tant, renuncio a la part de la subvenció atorgada i no justificada prevista a l'art. 24 de l'Ordre EMO/251/2014, de 4 d'agost,  modificada per l'Ordre EMO/254/2015, de 5 d'agost, per la qual s'estableixen les bases reguladores per a la concessió de subvencions del Programa d'experiència professional per a l'ocupació juvenil a Catalunya Joves per l'ocupació,</t>
  </si>
  <si>
    <t>Bestreta percebuda i no justificada (quantitat a reintegrar):</t>
  </si>
  <si>
    <t>Total quantitat a renunciar:</t>
  </si>
  <si>
    <t>Import atorgat per participant</t>
  </si>
  <si>
    <t>Import justificat acceptat</t>
  </si>
  <si>
    <t>Import no justificat</t>
  </si>
  <si>
    <t>Mostrar les files ocultes si cal</t>
  </si>
  <si>
    <t>IMPORT JUSTIFICAT ACCEPTAT</t>
  </si>
  <si>
    <t>IMPORT TOTAL NO JUSTIFICAT</t>
  </si>
  <si>
    <t>Euros diaris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</si>
</sst>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4" formatCode="_-* #,##0.00\ &quot;€&quot;_-;\-* #,##0.00\ &quot;€&quot;_-;_-* &quot;-&quot;??\ &quot;€&quot;_-;_-@_-"/>
    <numFmt numFmtId="43" formatCode="_-* #,##0.00\ _€_-;\-* #,##0.00\ _€_-;_-* &quot;-&quot;??\ _€_-;_-@_-"/>
    <numFmt numFmtId="164" formatCode="_-* #,##0\ _€_-;\-* #,##0\ _€_-;_-* &quot;-&quot;??\ _€_-;_-@_-"/>
    <numFmt numFmtId="165" formatCode="#,##0.00\ &quot;€&quot;"/>
  </numFmts>
  <fonts count="42">
    <font>
      <sz val="11"/>
      <color theme="1"/>
      <name val="Calibri"/>
      <family val="2"/>
      <scheme val="minor"/>
    </font>
    <font>
      <sz val="10"/>
      <name val="Arial"/>
      <family val="2"/>
    </font>
    <font>
      <b/>
      <sz val="12"/>
      <name val="Helvetica*"/>
    </font>
    <font>
      <i/>
      <sz val="9"/>
      <name val="Helvetica*"/>
    </font>
    <font>
      <b/>
      <sz val="10"/>
      <name val="Helvetica*"/>
    </font>
    <font>
      <sz val="8"/>
      <name val="Helvetica Light*"/>
    </font>
    <font>
      <vertAlign val="superscript"/>
      <sz val="8"/>
      <name val="Helvetica Light*"/>
    </font>
    <font>
      <sz val="11"/>
      <color indexed="8"/>
      <name val="Calibri"/>
      <family val="2"/>
    </font>
    <font>
      <sz val="7"/>
      <name val="Helvetica Light*"/>
    </font>
    <font>
      <b/>
      <sz val="7"/>
      <name val="Helvetica Light*"/>
    </font>
    <font>
      <b/>
      <sz val="8"/>
      <name val="Helvetica Light*"/>
    </font>
    <font>
      <sz val="10"/>
      <name val="Helvetica*"/>
    </font>
    <font>
      <sz val="8"/>
      <color indexed="8"/>
      <name val="Helvetica*"/>
    </font>
    <font>
      <sz val="8"/>
      <color indexed="8"/>
      <name val="Helvetica Light*"/>
    </font>
    <font>
      <sz val="8"/>
      <color indexed="8"/>
      <name val="Arial"/>
      <family val="2"/>
    </font>
    <font>
      <sz val="11"/>
      <color indexed="8"/>
      <name val="Arial"/>
      <family val="2"/>
    </font>
    <font>
      <b/>
      <sz val="8"/>
      <color indexed="8"/>
      <name val="Helvetica Light*"/>
    </font>
    <font>
      <b/>
      <sz val="11"/>
      <color indexed="8"/>
      <name val="Arial"/>
      <family val="2"/>
    </font>
    <font>
      <b/>
      <sz val="10"/>
      <color indexed="8"/>
      <name val="Arial"/>
      <family val="2"/>
    </font>
    <font>
      <sz val="10"/>
      <color indexed="8"/>
      <name val="Arial"/>
      <family val="2"/>
    </font>
    <font>
      <sz val="8"/>
      <color indexed="8"/>
      <name val="Calibri"/>
      <family val="2"/>
    </font>
    <font>
      <b/>
      <sz val="9.9"/>
      <color indexed="25"/>
      <name val="Arial"/>
      <family val="2"/>
    </font>
    <font>
      <sz val="8.8000000000000007"/>
      <color indexed="8"/>
      <name val="Arial"/>
      <family val="2"/>
    </font>
    <font>
      <b/>
      <sz val="10"/>
      <color indexed="8"/>
      <name val="Helvetica*"/>
    </font>
    <font>
      <sz val="10"/>
      <color indexed="8"/>
      <name val="Helvetica*"/>
    </font>
    <font>
      <b/>
      <sz val="9"/>
      <name val="Helvetica*"/>
    </font>
    <font>
      <b/>
      <sz val="10"/>
      <name val="Helvetica Light*"/>
    </font>
    <font>
      <b/>
      <sz val="7"/>
      <color indexed="8"/>
      <name val="Helvetica Light*"/>
    </font>
    <font>
      <b/>
      <sz val="8"/>
      <color indexed="8"/>
      <name val="Helvetica*"/>
    </font>
    <font>
      <sz val="8"/>
      <name val="Helvetica*"/>
    </font>
    <font>
      <sz val="8"/>
      <color indexed="81"/>
      <name val="Tahoma"/>
      <family val="2"/>
    </font>
    <font>
      <b/>
      <sz val="8"/>
      <color indexed="81"/>
      <name val="Tahoma"/>
      <family val="2"/>
    </font>
    <font>
      <b/>
      <sz val="11"/>
      <color indexed="8"/>
      <name val="Calibri"/>
      <family val="2"/>
    </font>
    <font>
      <sz val="7"/>
      <color indexed="8"/>
      <name val="Helvetica Light*"/>
    </font>
    <font>
      <sz val="11"/>
      <color theme="1"/>
      <name val="Calibri"/>
      <family val="2"/>
      <scheme val="minor"/>
    </font>
    <font>
      <sz val="10"/>
      <color theme="1"/>
      <name val="Arial"/>
      <family val="2"/>
    </font>
    <font>
      <sz val="8"/>
      <color theme="1"/>
      <name val="Helvetica Light*"/>
    </font>
    <font>
      <sz val="8"/>
      <color theme="1"/>
      <name val="Arial"/>
      <family val="2"/>
    </font>
    <font>
      <b/>
      <sz val="8"/>
      <color theme="1"/>
      <name val="Arial"/>
      <family val="2"/>
    </font>
    <font>
      <b/>
      <sz val="10"/>
      <color theme="1"/>
      <name val="Arial"/>
      <family val="2"/>
    </font>
    <font>
      <sz val="7"/>
      <color rgb="FF000000"/>
      <name val="Helvetica Light*"/>
    </font>
    <font>
      <sz val="8"/>
      <color theme="0"/>
      <name val="Helvetica*"/>
    </font>
  </fonts>
  <fills count="9">
    <fill>
      <patternFill patternType="none"/>
    </fill>
    <fill>
      <patternFill patternType="gray125"/>
    </fill>
    <fill>
      <patternFill patternType="solid">
        <fgColor indexed="22"/>
        <bgColor indexed="64"/>
      </patternFill>
    </fill>
    <fill>
      <patternFill patternType="solid">
        <fgColor indexed="26"/>
        <bgColor indexed="64"/>
      </patternFill>
    </fill>
    <fill>
      <patternFill patternType="solid">
        <fgColor indexed="11"/>
        <bgColor indexed="64"/>
      </patternFill>
    </fill>
    <fill>
      <patternFill patternType="solid">
        <fgColor theme="0" tint="-0.249977111117893"/>
        <bgColor indexed="64"/>
      </patternFill>
    </fill>
    <fill>
      <patternFill patternType="solid">
        <fgColor theme="0"/>
        <bgColor indexed="64"/>
      </patternFill>
    </fill>
    <fill>
      <patternFill patternType="solid">
        <fgColor rgb="FFFFFFCC"/>
        <bgColor indexed="64"/>
      </patternFill>
    </fill>
    <fill>
      <patternFill patternType="solid">
        <fgColor theme="0" tint="-0.14999847407452621"/>
        <bgColor indexed="64"/>
      </patternFill>
    </fill>
  </fills>
  <borders count="31">
    <border>
      <left/>
      <right/>
      <top/>
      <bottom/>
      <diagonal/>
    </border>
    <border>
      <left/>
      <right/>
      <top style="medium">
        <color indexed="64"/>
      </top>
      <bottom/>
      <diagonal/>
    </border>
    <border>
      <left/>
      <right/>
      <top style="thin">
        <color indexed="64"/>
      </top>
      <bottom/>
      <diagonal/>
    </border>
    <border>
      <left/>
      <right/>
      <top/>
      <bottom style="thin">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medium">
        <color indexed="64"/>
      </right>
      <top style="thin">
        <color indexed="64"/>
      </top>
      <bottom/>
      <diagonal/>
    </border>
    <border>
      <left style="thin">
        <color indexed="64"/>
      </left>
      <right style="thin">
        <color indexed="64"/>
      </right>
      <top/>
      <bottom style="thin">
        <color indexed="64"/>
      </bottom>
      <diagonal/>
    </border>
  </borders>
  <cellStyleXfs count="6">
    <xf numFmtId="0" fontId="0" fillId="0" borderId="0"/>
    <xf numFmtId="43" fontId="34" fillId="0" borderId="0" applyFont="0" applyFill="0" applyBorder="0" applyAlignment="0" applyProtection="0"/>
    <xf numFmtId="44" fontId="34" fillId="0" borderId="0" applyFont="0" applyFill="0" applyBorder="0" applyAlignment="0" applyProtection="0"/>
    <xf numFmtId="44" fontId="7" fillId="0" borderId="0" applyFont="0" applyFill="0" applyBorder="0" applyAlignment="0" applyProtection="0"/>
    <xf numFmtId="0" fontId="1" fillId="0" borderId="0"/>
    <xf numFmtId="9" fontId="34" fillId="0" borderId="0" applyFont="0" applyFill="0" applyBorder="0" applyAlignment="0" applyProtection="0"/>
  </cellStyleXfs>
  <cellXfs count="238">
    <xf numFmtId="0" fontId="0" fillId="0" borderId="0" xfId="0"/>
    <xf numFmtId="0" fontId="5" fillId="0" borderId="1" xfId="4" applyFont="1" applyFill="1" applyBorder="1" applyAlignment="1" applyProtection="1">
      <alignment readingOrder="1"/>
    </xf>
    <xf numFmtId="0" fontId="5" fillId="0" borderId="0" xfId="4" applyFont="1" applyFill="1" applyBorder="1" applyAlignment="1" applyProtection="1">
      <alignment horizontal="left"/>
    </xf>
    <xf numFmtId="0" fontId="5" fillId="0" borderId="2" xfId="4" applyFont="1" applyFill="1" applyBorder="1" applyAlignment="1" applyProtection="1"/>
    <xf numFmtId="0" fontId="5" fillId="0" borderId="0" xfId="0" applyFont="1"/>
    <xf numFmtId="0" fontId="5" fillId="0" borderId="0" xfId="0" applyFont="1" applyAlignment="1">
      <alignment horizontal="left"/>
    </xf>
    <xf numFmtId="0" fontId="5" fillId="0" borderId="0" xfId="0" applyFont="1" applyAlignment="1">
      <alignment horizontal="left" indent="1"/>
    </xf>
    <xf numFmtId="0" fontId="5" fillId="0" borderId="3" xfId="4" applyFont="1" applyFill="1" applyBorder="1" applyAlignment="1" applyProtection="1">
      <alignment wrapText="1"/>
      <protection locked="0"/>
    </xf>
    <xf numFmtId="0" fontId="5" fillId="0" borderId="0" xfId="4" applyFont="1" applyFill="1" applyBorder="1" applyAlignment="1" applyProtection="1"/>
    <xf numFmtId="0" fontId="5" fillId="0" borderId="0" xfId="0" applyFont="1" applyProtection="1"/>
    <xf numFmtId="0" fontId="5" fillId="0" borderId="0" xfId="4" applyFont="1" applyFill="1" applyBorder="1" applyAlignment="1" applyProtection="1">
      <alignment horizontal="center" wrapText="1"/>
    </xf>
    <xf numFmtId="0" fontId="4" fillId="0" borderId="4" xfId="4" applyFont="1" applyFill="1" applyBorder="1" applyAlignment="1" applyProtection="1">
      <alignment vertical="center"/>
    </xf>
    <xf numFmtId="0" fontId="5" fillId="0" borderId="0" xfId="0" applyFont="1" applyFill="1" applyBorder="1"/>
    <xf numFmtId="0" fontId="5" fillId="0" borderId="0" xfId="0" applyFont="1" applyBorder="1" applyProtection="1"/>
    <xf numFmtId="0" fontId="4" fillId="0" borderId="0" xfId="0" applyFont="1" applyBorder="1" applyAlignment="1">
      <alignment wrapText="1"/>
    </xf>
    <xf numFmtId="0" fontId="11" fillId="0" borderId="0" xfId="0" applyFont="1" applyAlignment="1" applyProtection="1">
      <alignment horizontal="left" vertical="center" wrapText="1" indent="7"/>
    </xf>
    <xf numFmtId="0" fontId="13" fillId="2" borderId="5" xfId="0" applyFont="1" applyFill="1" applyBorder="1" applyAlignment="1">
      <alignment horizontal="center" vertical="center" wrapText="1"/>
    </xf>
    <xf numFmtId="0" fontId="4" fillId="0" borderId="0" xfId="4" applyFont="1" applyFill="1" applyBorder="1" applyAlignment="1" applyProtection="1">
      <alignment horizontal="left" vertical="center"/>
    </xf>
    <xf numFmtId="0" fontId="11" fillId="0" borderId="0" xfId="0" applyFont="1" applyBorder="1" applyProtection="1"/>
    <xf numFmtId="0" fontId="10" fillId="0" borderId="0" xfId="0" applyFont="1" applyBorder="1" applyAlignment="1" applyProtection="1">
      <alignment vertical="top"/>
    </xf>
    <xf numFmtId="0" fontId="5" fillId="0" borderId="0" xfId="0" applyFont="1" applyFill="1" applyBorder="1" applyAlignment="1" applyProtection="1">
      <alignment vertical="top" wrapText="1"/>
      <protection locked="0"/>
    </xf>
    <xf numFmtId="0" fontId="35" fillId="0" borderId="0" xfId="0" applyFont="1" applyAlignment="1">
      <alignment horizontal="left"/>
    </xf>
    <xf numFmtId="0" fontId="5" fillId="0" borderId="0" xfId="0" applyFont="1" applyAlignment="1">
      <alignment wrapText="1"/>
    </xf>
    <xf numFmtId="0" fontId="0" fillId="0" borderId="4" xfId="0" applyBorder="1"/>
    <xf numFmtId="0" fontId="5" fillId="0" borderId="2" xfId="0" applyFont="1" applyBorder="1" applyAlignment="1"/>
    <xf numFmtId="0" fontId="5" fillId="0" borderId="0" xfId="0" applyFont="1" applyAlignment="1" applyProtection="1">
      <alignment horizontal="left" wrapText="1"/>
    </xf>
    <xf numFmtId="0" fontId="17" fillId="2" borderId="6" xfId="0" applyFont="1" applyFill="1" applyBorder="1"/>
    <xf numFmtId="0" fontId="18" fillId="2" borderId="5" xfId="0" applyFont="1" applyFill="1" applyBorder="1" applyAlignment="1">
      <alignment wrapText="1"/>
    </xf>
    <xf numFmtId="0" fontId="1" fillId="0" borderId="7" xfId="4" applyFont="1" applyBorder="1"/>
    <xf numFmtId="0" fontId="0" fillId="0" borderId="8" xfId="0" applyBorder="1"/>
    <xf numFmtId="0" fontId="0" fillId="0" borderId="5" xfId="0" applyBorder="1"/>
    <xf numFmtId="0" fontId="19" fillId="3" borderId="9" xfId="0" applyFont="1" applyFill="1" applyBorder="1" applyAlignment="1">
      <alignment wrapText="1"/>
    </xf>
    <xf numFmtId="0" fontId="1" fillId="0" borderId="10" xfId="4" applyFont="1" applyBorder="1"/>
    <xf numFmtId="0" fontId="0" fillId="0" borderId="11" xfId="0" applyBorder="1"/>
    <xf numFmtId="0" fontId="19" fillId="3" borderId="5" xfId="0" applyFont="1" applyFill="1" applyBorder="1" applyAlignment="1">
      <alignment wrapText="1"/>
    </xf>
    <xf numFmtId="0" fontId="1" fillId="0" borderId="12" xfId="4" applyFont="1" applyBorder="1"/>
    <xf numFmtId="0" fontId="0" fillId="0" borderId="13" xfId="0" applyBorder="1"/>
    <xf numFmtId="0" fontId="0" fillId="0" borderId="0" xfId="0" applyBorder="1"/>
    <xf numFmtId="0" fontId="0" fillId="2" borderId="5" xfId="0" applyFill="1" applyBorder="1"/>
    <xf numFmtId="0" fontId="0" fillId="0" borderId="5" xfId="0" applyFill="1" applyBorder="1"/>
    <xf numFmtId="0" fontId="20" fillId="2" borderId="5" xfId="0" applyFont="1" applyFill="1" applyBorder="1"/>
    <xf numFmtId="0" fontId="20" fillId="0" borderId="0" xfId="0" applyFont="1"/>
    <xf numFmtId="44" fontId="20" fillId="2" borderId="5" xfId="0" applyNumberFormat="1" applyFont="1" applyFill="1" applyBorder="1"/>
    <xf numFmtId="0" fontId="21" fillId="4" borderId="14" xfId="0" applyFont="1" applyFill="1" applyBorder="1" applyAlignment="1">
      <alignment horizontal="left" vertical="center" wrapText="1" indent="1"/>
    </xf>
    <xf numFmtId="2" fontId="22" fillId="4" borderId="15" xfId="0" applyNumberFormat="1" applyFont="1" applyFill="1" applyBorder="1" applyAlignment="1">
      <alignment horizontal="right" wrapText="1" indent="1"/>
    </xf>
    <xf numFmtId="0" fontId="21" fillId="4" borderId="16" xfId="0" applyFont="1" applyFill="1" applyBorder="1" applyAlignment="1">
      <alignment horizontal="left" vertical="center" wrapText="1" indent="1"/>
    </xf>
    <xf numFmtId="2" fontId="22" fillId="4" borderId="17" xfId="0" applyNumberFormat="1" applyFont="1" applyFill="1" applyBorder="1" applyAlignment="1">
      <alignment horizontal="right" wrapText="1" indent="1"/>
    </xf>
    <xf numFmtId="0" fontId="21" fillId="4" borderId="18" xfId="0" applyFont="1" applyFill="1" applyBorder="1" applyAlignment="1">
      <alignment horizontal="left" vertical="center" wrapText="1" indent="1"/>
    </xf>
    <xf numFmtId="2" fontId="22" fillId="4" borderId="19" xfId="0" applyNumberFormat="1" applyFont="1" applyFill="1" applyBorder="1" applyAlignment="1">
      <alignment horizontal="right" wrapText="1" indent="1"/>
    </xf>
    <xf numFmtId="0" fontId="21" fillId="4" borderId="0" xfId="0" applyFont="1" applyFill="1" applyAlignment="1">
      <alignment horizontal="left" vertical="center" wrapText="1" indent="1"/>
    </xf>
    <xf numFmtId="2" fontId="22" fillId="4" borderId="0" xfId="0" applyNumberFormat="1" applyFont="1" applyFill="1" applyAlignment="1">
      <alignment horizontal="right" wrapText="1" indent="1"/>
    </xf>
    <xf numFmtId="0" fontId="22" fillId="4" borderId="15" xfId="0" applyNumberFormat="1" applyFont="1" applyFill="1" applyBorder="1" applyAlignment="1">
      <alignment horizontal="right" wrapText="1" indent="1"/>
    </xf>
    <xf numFmtId="0" fontId="22" fillId="4" borderId="17" xfId="0" applyNumberFormat="1" applyFont="1" applyFill="1" applyBorder="1" applyAlignment="1">
      <alignment horizontal="right" wrapText="1" indent="1"/>
    </xf>
    <xf numFmtId="0" fontId="22" fillId="4" borderId="19" xfId="0" applyNumberFormat="1" applyFont="1" applyFill="1" applyBorder="1" applyAlignment="1">
      <alignment horizontal="right" wrapText="1" indent="1"/>
    </xf>
    <xf numFmtId="0" fontId="22" fillId="4" borderId="0" xfId="0" applyNumberFormat="1" applyFont="1" applyFill="1" applyAlignment="1">
      <alignment horizontal="right" wrapText="1" indent="1"/>
    </xf>
    <xf numFmtId="0" fontId="21" fillId="4" borderId="20" xfId="0" applyFont="1" applyFill="1" applyBorder="1" applyAlignment="1">
      <alignment horizontal="left" vertical="center" wrapText="1" indent="1"/>
    </xf>
    <xf numFmtId="3" fontId="22" fillId="4" borderId="21" xfId="0" applyNumberFormat="1" applyFont="1" applyFill="1" applyBorder="1" applyAlignment="1">
      <alignment horizontal="right" wrapText="1" indent="1"/>
    </xf>
    <xf numFmtId="3" fontId="22" fillId="4" borderId="15" xfId="0" applyNumberFormat="1" applyFont="1" applyFill="1" applyBorder="1" applyAlignment="1">
      <alignment horizontal="right" wrapText="1" indent="1"/>
    </xf>
    <xf numFmtId="3" fontId="22" fillId="4" borderId="17" xfId="0" applyNumberFormat="1" applyFont="1" applyFill="1" applyBorder="1" applyAlignment="1">
      <alignment horizontal="right" wrapText="1" indent="1"/>
    </xf>
    <xf numFmtId="3" fontId="22" fillId="4" borderId="19" xfId="0" applyNumberFormat="1" applyFont="1" applyFill="1" applyBorder="1" applyAlignment="1">
      <alignment horizontal="right" wrapText="1" indent="1"/>
    </xf>
    <xf numFmtId="0" fontId="5" fillId="0" borderId="1" xfId="0" applyFont="1" applyBorder="1" applyAlignment="1" applyProtection="1"/>
    <xf numFmtId="0" fontId="13" fillId="0" borderId="0" xfId="0" applyFont="1" applyFill="1" applyProtection="1"/>
    <xf numFmtId="0" fontId="23" fillId="0" borderId="4" xfId="0" applyFont="1" applyBorder="1" applyAlignment="1" applyProtection="1">
      <alignment horizontal="left"/>
    </xf>
    <xf numFmtId="0" fontId="24" fillId="0" borderId="4" xfId="0" applyFont="1" applyBorder="1" applyAlignment="1" applyProtection="1">
      <alignment wrapText="1"/>
    </xf>
    <xf numFmtId="0" fontId="13" fillId="0" borderId="0" xfId="0" applyFont="1" applyProtection="1"/>
    <xf numFmtId="0" fontId="13" fillId="0" borderId="0" xfId="0" applyFont="1" applyAlignment="1" applyProtection="1">
      <alignment wrapText="1"/>
    </xf>
    <xf numFmtId="0" fontId="13" fillId="0" borderId="0" xfId="0" applyFont="1" applyFill="1"/>
    <xf numFmtId="0" fontId="16" fillId="0" borderId="0" xfId="0" applyFont="1" applyProtection="1"/>
    <xf numFmtId="0" fontId="13" fillId="0" borderId="0" xfId="0" applyFont="1"/>
    <xf numFmtId="0" fontId="15" fillId="0" borderId="0" xfId="0" applyFont="1"/>
    <xf numFmtId="0" fontId="16" fillId="0" borderId="0" xfId="0" applyFont="1" applyAlignment="1" applyProtection="1">
      <alignment horizontal="right" wrapText="1"/>
    </xf>
    <xf numFmtId="44" fontId="13" fillId="0" borderId="0" xfId="3" applyFont="1" applyFill="1" applyBorder="1" applyAlignment="1" applyProtection="1">
      <alignment wrapText="1"/>
    </xf>
    <xf numFmtId="0" fontId="23" fillId="0" borderId="22" xfId="0" applyFont="1" applyFill="1" applyBorder="1" applyProtection="1"/>
    <xf numFmtId="0" fontId="24" fillId="0" borderId="22" xfId="0" applyFont="1" applyFill="1" applyBorder="1" applyAlignment="1" applyProtection="1">
      <alignment wrapText="1"/>
    </xf>
    <xf numFmtId="0" fontId="13" fillId="0" borderId="0" xfId="0" applyFont="1" applyFill="1" applyAlignment="1" applyProtection="1">
      <alignment wrapText="1"/>
    </xf>
    <xf numFmtId="0" fontId="16" fillId="0" borderId="0" xfId="0" applyFont="1" applyFill="1" applyAlignment="1" applyProtection="1">
      <alignment horizontal="right" wrapText="1"/>
    </xf>
    <xf numFmtId="0" fontId="13" fillId="0" borderId="0" xfId="0" applyFont="1" applyFill="1" applyBorder="1" applyAlignment="1" applyProtection="1">
      <alignment wrapText="1"/>
    </xf>
    <xf numFmtId="0" fontId="16" fillId="0" borderId="0" xfId="0" applyFont="1" applyFill="1" applyProtection="1"/>
    <xf numFmtId="0" fontId="5" fillId="0" borderId="0" xfId="0" applyFont="1" applyFill="1" applyProtection="1"/>
    <xf numFmtId="0" fontId="13" fillId="0" borderId="0" xfId="0" applyFont="1" applyFill="1" applyBorder="1" applyAlignment="1" applyProtection="1">
      <alignment horizontal="left" wrapText="1" indent="7"/>
    </xf>
    <xf numFmtId="0" fontId="16" fillId="5" borderId="5" xfId="0" applyFont="1" applyFill="1" applyBorder="1" applyAlignment="1" applyProtection="1">
      <alignment horizontal="center" vertical="center" wrapText="1"/>
    </xf>
    <xf numFmtId="0" fontId="10" fillId="5" borderId="5" xfId="0" applyFont="1" applyFill="1" applyBorder="1" applyAlignment="1" applyProtection="1">
      <alignment horizontal="center" vertical="center" wrapText="1"/>
    </xf>
    <xf numFmtId="0" fontId="10" fillId="5" borderId="9" xfId="0" applyFont="1" applyFill="1" applyBorder="1" applyAlignment="1" applyProtection="1">
      <alignment horizontal="center" vertical="center" wrapText="1"/>
    </xf>
    <xf numFmtId="44" fontId="13" fillId="0" borderId="5" xfId="3" applyFont="1" applyFill="1" applyBorder="1" applyAlignment="1" applyProtection="1">
      <alignment wrapText="1"/>
      <protection locked="0"/>
    </xf>
    <xf numFmtId="0" fontId="13" fillId="0" borderId="9" xfId="0" applyFont="1" applyFill="1" applyBorder="1" applyAlignment="1" applyProtection="1">
      <protection locked="0"/>
    </xf>
    <xf numFmtId="0" fontId="16" fillId="0" borderId="0" xfId="0" applyFont="1" applyFill="1" applyAlignment="1" applyProtection="1">
      <alignment horizontal="right" vertical="center" wrapText="1"/>
    </xf>
    <xf numFmtId="44" fontId="13" fillId="0" borderId="2" xfId="3" applyFont="1" applyFill="1" applyBorder="1" applyAlignment="1" applyProtection="1">
      <alignment wrapText="1"/>
    </xf>
    <xf numFmtId="0" fontId="5" fillId="0" borderId="0" xfId="0" applyFont="1" applyAlignment="1" applyProtection="1">
      <alignment horizontal="left" vertical="center"/>
    </xf>
    <xf numFmtId="0" fontId="36" fillId="6" borderId="0" xfId="0" applyFont="1" applyFill="1" applyBorder="1" applyAlignment="1">
      <alignment vertical="center"/>
    </xf>
    <xf numFmtId="44" fontId="13" fillId="3" borderId="5" xfId="0" applyNumberFormat="1" applyFont="1" applyFill="1" applyBorder="1" applyAlignment="1" applyProtection="1">
      <alignment vertical="center" wrapText="1"/>
    </xf>
    <xf numFmtId="0" fontId="13" fillId="0" borderId="5" xfId="0" applyFont="1" applyBorder="1" applyAlignment="1" applyProtection="1">
      <alignment horizontal="center" vertical="center" wrapText="1"/>
      <protection locked="0"/>
    </xf>
    <xf numFmtId="0" fontId="5" fillId="0" borderId="0" xfId="4" applyFont="1" applyFill="1" applyBorder="1" applyAlignment="1" applyProtection="1">
      <alignment horizontal="left" vertical="center"/>
    </xf>
    <xf numFmtId="44" fontId="13" fillId="0" borderId="5" xfId="0" applyNumberFormat="1" applyFont="1" applyFill="1" applyBorder="1" applyAlignment="1" applyProtection="1">
      <alignment horizontal="center" vertical="center" wrapText="1"/>
      <protection locked="0"/>
    </xf>
    <xf numFmtId="14" fontId="13" fillId="0" borderId="5" xfId="0" applyNumberFormat="1" applyFont="1" applyBorder="1" applyAlignment="1" applyProtection="1">
      <alignment vertical="center" wrapText="1"/>
      <protection locked="0"/>
    </xf>
    <xf numFmtId="9" fontId="13" fillId="0" borderId="5" xfId="5" applyFont="1" applyBorder="1" applyAlignment="1" applyProtection="1">
      <alignment vertical="center" wrapText="1"/>
      <protection locked="0"/>
    </xf>
    <xf numFmtId="44" fontId="13" fillId="0" borderId="5" xfId="0" applyNumberFormat="1" applyFont="1" applyFill="1" applyBorder="1" applyAlignment="1" applyProtection="1">
      <alignment horizontal="center" vertical="center"/>
      <protection locked="0"/>
    </xf>
    <xf numFmtId="0" fontId="36" fillId="0" borderId="3" xfId="0" applyFont="1" applyBorder="1" applyProtection="1">
      <protection locked="0"/>
    </xf>
    <xf numFmtId="0" fontId="2" fillId="0" borderId="0" xfId="4" applyFont="1" applyFill="1" applyBorder="1" applyAlignment="1" applyProtection="1">
      <alignment horizontal="left" vertical="center" wrapText="1"/>
    </xf>
    <xf numFmtId="0" fontId="5" fillId="0" borderId="0" xfId="0" applyFont="1" applyBorder="1" applyAlignment="1" applyProtection="1">
      <alignment horizontal="left" vertical="center" wrapText="1" indent="3"/>
    </xf>
    <xf numFmtId="0" fontId="25" fillId="0" borderId="0" xfId="4" applyFont="1" applyFill="1" applyBorder="1" applyAlignment="1" applyProtection="1">
      <alignment horizontal="left" vertical="center" wrapText="1"/>
    </xf>
    <xf numFmtId="0" fontId="36" fillId="0" borderId="0" xfId="0" applyFont="1"/>
    <xf numFmtId="0" fontId="26" fillId="0" borderId="0" xfId="0" applyFont="1" applyBorder="1" applyAlignment="1" applyProtection="1">
      <alignment vertical="top"/>
    </xf>
    <xf numFmtId="0" fontId="27" fillId="5" borderId="23" xfId="0" applyFont="1" applyFill="1" applyBorder="1" applyAlignment="1" applyProtection="1">
      <alignment horizontal="center" vertical="center" wrapText="1"/>
    </xf>
    <xf numFmtId="0" fontId="27" fillId="5" borderId="5" xfId="0" applyFont="1" applyFill="1" applyBorder="1" applyAlignment="1" applyProtection="1">
      <alignment horizontal="center" vertical="center" wrapText="1"/>
    </xf>
    <xf numFmtId="0" fontId="0" fillId="0" borderId="22" xfId="0" applyBorder="1"/>
    <xf numFmtId="0" fontId="0" fillId="0" borderId="1" xfId="0" applyBorder="1"/>
    <xf numFmtId="0" fontId="4" fillId="0" borderId="0" xfId="4" applyFont="1" applyFill="1" applyBorder="1" applyAlignment="1" applyProtection="1">
      <alignment vertical="center"/>
    </xf>
    <xf numFmtId="0" fontId="4" fillId="0" borderId="22" xfId="4" applyFont="1" applyFill="1" applyBorder="1" applyAlignment="1" applyProtection="1">
      <alignment vertical="center"/>
    </xf>
    <xf numFmtId="0" fontId="12" fillId="0" borderId="0" xfId="0" applyFont="1" applyBorder="1" applyAlignment="1" applyProtection="1">
      <alignment wrapText="1"/>
      <protection locked="0"/>
    </xf>
    <xf numFmtId="0" fontId="11" fillId="0" borderId="0" xfId="0" applyFont="1" applyBorder="1" applyAlignment="1" applyProtection="1">
      <alignment horizontal="left" vertical="center" wrapText="1" indent="7"/>
    </xf>
    <xf numFmtId="14" fontId="0" fillId="0" borderId="0" xfId="0" applyNumberFormat="1" applyBorder="1"/>
    <xf numFmtId="0" fontId="0" fillId="0" borderId="0" xfId="0" applyAlignment="1">
      <alignment wrapText="1"/>
    </xf>
    <xf numFmtId="0" fontId="14" fillId="6" borderId="5" xfId="2" applyNumberFormat="1" applyFont="1" applyFill="1" applyBorder="1" applyAlignment="1" applyProtection="1">
      <alignment horizontal="center" wrapText="1"/>
      <protection locked="0"/>
    </xf>
    <xf numFmtId="44" fontId="14" fillId="3" borderId="9" xfId="0" applyNumberFormat="1" applyFont="1" applyFill="1" applyBorder="1" applyAlignment="1" applyProtection="1">
      <alignment horizontal="center"/>
    </xf>
    <xf numFmtId="0" fontId="14" fillId="6" borderId="6" xfId="2" applyNumberFormat="1" applyFont="1" applyFill="1" applyBorder="1" applyAlignment="1" applyProtection="1">
      <alignment horizontal="center" wrapText="1"/>
      <protection locked="0"/>
    </xf>
    <xf numFmtId="0" fontId="0" fillId="0" borderId="0" xfId="0" applyBorder="1" applyAlignment="1">
      <alignment wrapText="1"/>
    </xf>
    <xf numFmtId="0" fontId="0" fillId="0" borderId="0" xfId="0" applyBorder="1" applyAlignment="1" applyProtection="1">
      <alignment wrapText="1"/>
    </xf>
    <xf numFmtId="164" fontId="5" fillId="0" borderId="5" xfId="1" applyNumberFormat="1" applyFont="1" applyFill="1" applyBorder="1" applyAlignment="1" applyProtection="1">
      <alignment horizontal="center"/>
      <protection locked="0"/>
    </xf>
    <xf numFmtId="44" fontId="5" fillId="0" borderId="5" xfId="2" applyFont="1" applyFill="1" applyBorder="1" applyAlignment="1" applyProtection="1">
      <alignment horizontal="center"/>
      <protection locked="0"/>
    </xf>
    <xf numFmtId="44" fontId="37" fillId="7" borderId="5" xfId="2" applyFont="1" applyFill="1" applyBorder="1"/>
    <xf numFmtId="165" fontId="37" fillId="7" borderId="5" xfId="0" applyNumberFormat="1" applyFont="1" applyFill="1" applyBorder="1"/>
    <xf numFmtId="14" fontId="37" fillId="0" borderId="5" xfId="0" applyNumberFormat="1" applyFont="1" applyBorder="1" applyProtection="1">
      <protection locked="0"/>
    </xf>
    <xf numFmtId="0" fontId="38" fillId="7" borderId="5" xfId="0" applyFont="1" applyFill="1" applyBorder="1"/>
    <xf numFmtId="0" fontId="5" fillId="0" borderId="1" xfId="0" applyFont="1" applyBorder="1" applyAlignment="1">
      <alignment horizontal="left"/>
    </xf>
    <xf numFmtId="0" fontId="13" fillId="0" borderId="0" xfId="0" applyFont="1" applyFill="1" applyBorder="1" applyAlignment="1" applyProtection="1">
      <protection locked="0"/>
    </xf>
    <xf numFmtId="0" fontId="5" fillId="0" borderId="0" xfId="0" applyFont="1" applyAlignment="1"/>
    <xf numFmtId="164" fontId="5" fillId="0" borderId="3" xfId="1" applyNumberFormat="1" applyFont="1" applyFill="1" applyBorder="1" applyAlignment="1" applyProtection="1">
      <alignment horizontal="center"/>
      <protection locked="0"/>
    </xf>
    <xf numFmtId="0" fontId="13" fillId="0" borderId="23" xfId="0" applyFont="1" applyBorder="1" applyAlignment="1" applyProtection="1">
      <alignment horizontal="center" vertical="center" wrapText="1"/>
      <protection locked="0"/>
    </xf>
    <xf numFmtId="0" fontId="0" fillId="0" borderId="0" xfId="0" applyBorder="1" applyProtection="1">
      <protection locked="0"/>
    </xf>
    <xf numFmtId="0" fontId="0" fillId="0" borderId="0" xfId="0" applyProtection="1">
      <protection locked="0"/>
    </xf>
    <xf numFmtId="0" fontId="0" fillId="0" borderId="22" xfId="0" applyBorder="1" applyProtection="1">
      <protection locked="0"/>
    </xf>
    <xf numFmtId="0" fontId="5" fillId="0" borderId="3" xfId="0" applyNumberFormat="1" applyFont="1" applyBorder="1" applyAlignment="1" applyProtection="1">
      <alignment wrapText="1"/>
      <protection locked="0"/>
    </xf>
    <xf numFmtId="0" fontId="0" fillId="0" borderId="0" xfId="0" applyAlignment="1"/>
    <xf numFmtId="44" fontId="4" fillId="0" borderId="0" xfId="4" applyNumberFormat="1" applyFont="1" applyFill="1" applyBorder="1" applyAlignment="1" applyProtection="1">
      <alignment horizontal="left" vertical="center"/>
    </xf>
    <xf numFmtId="0" fontId="16" fillId="0" borderId="0" xfId="0" applyFont="1" applyBorder="1" applyAlignment="1">
      <alignment horizontal="center" vertical="center" wrapText="1"/>
    </xf>
    <xf numFmtId="0" fontId="10" fillId="8" borderId="5" xfId="0" applyFont="1" applyFill="1" applyBorder="1" applyAlignment="1" applyProtection="1">
      <alignment horizontal="center" wrapText="1"/>
    </xf>
    <xf numFmtId="0" fontId="39" fillId="0" borderId="0" xfId="0" applyFont="1"/>
    <xf numFmtId="0" fontId="39" fillId="0" borderId="0" xfId="0" applyFont="1" applyAlignment="1">
      <alignment wrapText="1"/>
    </xf>
    <xf numFmtId="0" fontId="35" fillId="0" borderId="0" xfId="0" applyFont="1"/>
    <xf numFmtId="0" fontId="35" fillId="0" borderId="0" xfId="0" applyFont="1" applyAlignment="1">
      <alignment wrapText="1"/>
    </xf>
    <xf numFmtId="0" fontId="35" fillId="0" borderId="0" xfId="0" applyFont="1" applyAlignment="1">
      <alignment horizontal="left" wrapText="1"/>
    </xf>
    <xf numFmtId="0" fontId="35" fillId="0" borderId="0" xfId="0" applyFont="1" applyAlignment="1">
      <alignment horizontal="left" indent="1"/>
    </xf>
    <xf numFmtId="0" fontId="39" fillId="0" borderId="0" xfId="0" applyFont="1" applyAlignment="1">
      <alignment horizontal="left" indent="1"/>
    </xf>
    <xf numFmtId="0" fontId="11" fillId="0" borderId="3" xfId="0" applyFont="1" applyBorder="1" applyAlignment="1" applyProtection="1">
      <alignment horizontal="left" vertical="center" wrapText="1"/>
      <protection locked="0"/>
    </xf>
    <xf numFmtId="0" fontId="19" fillId="0" borderId="0" xfId="0" applyFont="1" applyAlignment="1">
      <alignment wrapText="1"/>
    </xf>
    <xf numFmtId="0" fontId="4" fillId="0" borderId="0" xfId="0" applyFont="1" applyBorder="1" applyAlignment="1"/>
    <xf numFmtId="0" fontId="37" fillId="7" borderId="5" xfId="2" applyNumberFormat="1" applyFont="1" applyFill="1" applyBorder="1"/>
    <xf numFmtId="14" fontId="37" fillId="7" borderId="5" xfId="0" applyNumberFormat="1" applyFont="1" applyFill="1" applyBorder="1"/>
    <xf numFmtId="0" fontId="0" fillId="0" borderId="0" xfId="0" applyProtection="1"/>
    <xf numFmtId="164" fontId="5" fillId="0" borderId="0" xfId="1" applyNumberFormat="1" applyFont="1" applyFill="1" applyBorder="1" applyAlignment="1" applyProtection="1">
      <alignment horizontal="center" vertical="center" wrapText="1"/>
    </xf>
    <xf numFmtId="0" fontId="11" fillId="0" borderId="3" xfId="0" applyFont="1" applyBorder="1" applyAlignment="1" applyProtection="1">
      <alignment wrapText="1"/>
      <protection locked="0"/>
    </xf>
    <xf numFmtId="44" fontId="13" fillId="0" borderId="9" xfId="2" applyFont="1" applyFill="1" applyBorder="1" applyAlignment="1" applyProtection="1">
      <protection locked="0"/>
    </xf>
    <xf numFmtId="0" fontId="11" fillId="0" borderId="0" xfId="0" applyFont="1" applyBorder="1" applyAlignment="1" applyProtection="1"/>
    <xf numFmtId="0" fontId="11" fillId="0" borderId="22" xfId="0" applyFont="1" applyBorder="1" applyAlignment="1" applyProtection="1"/>
    <xf numFmtId="1" fontId="38" fillId="7" borderId="5" xfId="0" applyNumberFormat="1" applyFont="1" applyFill="1" applyBorder="1" applyAlignment="1" applyProtection="1">
      <alignment horizontal="center"/>
    </xf>
    <xf numFmtId="2" fontId="38" fillId="7" borderId="5" xfId="0" applyNumberFormat="1" applyFont="1" applyFill="1" applyBorder="1" applyAlignment="1" applyProtection="1">
      <alignment horizontal="center"/>
    </xf>
    <xf numFmtId="0" fontId="41" fillId="0" borderId="0" xfId="0" applyFont="1" applyBorder="1" applyAlignment="1" applyProtection="1">
      <alignment wrapText="1"/>
    </xf>
    <xf numFmtId="164" fontId="5" fillId="0" borderId="0" xfId="1" applyNumberFormat="1" applyFont="1" applyFill="1" applyBorder="1" applyAlignment="1" applyProtection="1">
      <alignment wrapText="1"/>
      <protection locked="0"/>
    </xf>
    <xf numFmtId="44" fontId="5" fillId="7" borderId="5" xfId="2" applyFont="1" applyFill="1" applyBorder="1" applyAlignment="1" applyProtection="1">
      <alignment horizontal="center"/>
    </xf>
    <xf numFmtId="164" fontId="5" fillId="0" borderId="0" xfId="1" applyNumberFormat="1" applyFont="1" applyFill="1" applyBorder="1" applyAlignment="1" applyProtection="1">
      <protection locked="0"/>
    </xf>
    <xf numFmtId="44" fontId="14" fillId="7" borderId="24" xfId="2" applyNumberFormat="1" applyFont="1" applyFill="1" applyBorder="1" applyAlignment="1" applyProtection="1">
      <alignment horizontal="center" wrapText="1"/>
    </xf>
    <xf numFmtId="44" fontId="29" fillId="7" borderId="5" xfId="4" applyNumberFormat="1" applyFont="1" applyFill="1" applyBorder="1" applyAlignment="1" applyProtection="1">
      <alignment horizontal="left" vertical="center"/>
    </xf>
    <xf numFmtId="0" fontId="10" fillId="8" borderId="5" xfId="0" applyFont="1" applyFill="1" applyBorder="1" applyAlignment="1" applyProtection="1">
      <alignment horizontal="center" vertical="center"/>
    </xf>
    <xf numFmtId="0" fontId="5" fillId="0" borderId="0" xfId="0" applyFont="1" applyBorder="1" applyAlignment="1" applyProtection="1">
      <alignment vertical="center" wrapText="1"/>
    </xf>
    <xf numFmtId="0" fontId="0" fillId="0" borderId="0" xfId="0" applyFont="1" applyAlignment="1">
      <alignment vertical="center" wrapText="1"/>
    </xf>
    <xf numFmtId="0" fontId="10" fillId="8" borderId="5" xfId="4" applyFont="1" applyFill="1" applyBorder="1" applyAlignment="1" applyProtection="1">
      <alignment horizontal="center" vertical="center"/>
      <protection locked="0"/>
    </xf>
    <xf numFmtId="0" fontId="5" fillId="0" borderId="5" xfId="4" applyFont="1" applyFill="1" applyBorder="1" applyAlignment="1" applyProtection="1">
      <alignment horizontal="center"/>
      <protection locked="0"/>
    </xf>
    <xf numFmtId="0" fontId="5" fillId="0" borderId="0" xfId="0" applyFont="1" applyBorder="1" applyAlignment="1" applyProtection="1">
      <alignment vertical="center"/>
    </xf>
    <xf numFmtId="0" fontId="0" fillId="0" borderId="0" xfId="0" applyAlignment="1">
      <alignment vertical="center"/>
    </xf>
    <xf numFmtId="0" fontId="16" fillId="0" borderId="5" xfId="0" applyFont="1" applyBorder="1" applyAlignment="1">
      <alignment horizontal="right" vertical="center" wrapText="1"/>
    </xf>
    <xf numFmtId="0" fontId="5" fillId="0" borderId="3" xfId="4" applyFont="1" applyFill="1" applyBorder="1" applyAlignment="1" applyProtection="1">
      <alignment horizontal="center"/>
      <protection locked="0"/>
    </xf>
    <xf numFmtId="164" fontId="5" fillId="0" borderId="3" xfId="1" applyNumberFormat="1" applyFont="1" applyFill="1" applyBorder="1" applyAlignment="1" applyProtection="1">
      <alignment horizontal="center"/>
      <protection locked="0"/>
    </xf>
    <xf numFmtId="0" fontId="5" fillId="0" borderId="26" xfId="0" applyFont="1" applyFill="1" applyBorder="1" applyAlignment="1" applyProtection="1">
      <alignment horizontal="left" vertical="top" wrapText="1"/>
      <protection locked="0"/>
    </xf>
    <xf numFmtId="0" fontId="5" fillId="0" borderId="2" xfId="0" applyFont="1" applyFill="1" applyBorder="1" applyAlignment="1" applyProtection="1">
      <alignment horizontal="left" vertical="top" wrapText="1"/>
      <protection locked="0"/>
    </xf>
    <xf numFmtId="0" fontId="5" fillId="0" borderId="27" xfId="0" applyFont="1" applyFill="1" applyBorder="1" applyAlignment="1" applyProtection="1">
      <alignment horizontal="left" vertical="top" wrapText="1"/>
      <protection locked="0"/>
    </xf>
    <xf numFmtId="0" fontId="5" fillId="0" borderId="0" xfId="0" applyFont="1" applyFill="1" applyBorder="1" applyAlignment="1" applyProtection="1">
      <alignment horizontal="left" vertical="top" wrapText="1"/>
      <protection locked="0"/>
    </xf>
    <xf numFmtId="0" fontId="5" fillId="0" borderId="28" xfId="0" applyFont="1" applyFill="1" applyBorder="1" applyAlignment="1" applyProtection="1">
      <alignment horizontal="left" vertical="top" wrapText="1"/>
      <protection locked="0"/>
    </xf>
    <xf numFmtId="0" fontId="5" fillId="0" borderId="3" xfId="0" applyFont="1" applyFill="1" applyBorder="1" applyAlignment="1" applyProtection="1">
      <alignment horizontal="left" vertical="top" wrapText="1"/>
      <protection locked="0"/>
    </xf>
    <xf numFmtId="0" fontId="5" fillId="0" borderId="0" xfId="0" applyFont="1" applyFill="1" applyBorder="1" applyAlignment="1" applyProtection="1">
      <alignment horizontal="left" vertical="center" wrapText="1" indent="1"/>
    </xf>
    <xf numFmtId="0" fontId="10" fillId="5" borderId="5" xfId="0" applyFont="1" applyFill="1" applyBorder="1" applyAlignment="1" applyProtection="1">
      <alignment horizontal="center" vertical="center" wrapText="1"/>
    </xf>
    <xf numFmtId="0" fontId="13" fillId="0" borderId="5" xfId="0" applyFont="1" applyFill="1" applyBorder="1" applyAlignment="1" applyProtection="1">
      <alignment horizontal="center" wrapText="1"/>
      <protection locked="0"/>
    </xf>
    <xf numFmtId="0" fontId="0" fillId="0" borderId="0" xfId="0" applyAlignment="1">
      <alignment vertical="center" wrapText="1"/>
    </xf>
    <xf numFmtId="0" fontId="5" fillId="0" borderId="0" xfId="0" quotePrefix="1" applyFont="1" applyFill="1" applyBorder="1" applyAlignment="1" applyProtection="1">
      <alignment horizontal="left" vertical="center" wrapText="1"/>
    </xf>
    <xf numFmtId="0" fontId="5" fillId="0" borderId="0" xfId="0" applyFont="1" applyFill="1" applyBorder="1" applyAlignment="1" applyProtection="1">
      <alignment horizontal="left" vertical="center" wrapText="1"/>
    </xf>
    <xf numFmtId="0" fontId="16" fillId="5" borderId="5" xfId="0" applyFont="1" applyFill="1" applyBorder="1" applyAlignment="1" applyProtection="1">
      <alignment horizontal="center" vertical="center" wrapText="1"/>
    </xf>
    <xf numFmtId="0" fontId="10" fillId="5" borderId="23" xfId="0" applyFont="1" applyFill="1" applyBorder="1" applyAlignment="1" applyProtection="1">
      <alignment horizontal="center" vertical="center"/>
    </xf>
    <xf numFmtId="0" fontId="10" fillId="5" borderId="9" xfId="0" applyFont="1" applyFill="1" applyBorder="1" applyAlignment="1" applyProtection="1">
      <alignment horizontal="center" vertical="center"/>
    </xf>
    <xf numFmtId="0" fontId="27" fillId="5" borderId="5" xfId="0" applyFont="1" applyFill="1" applyBorder="1" applyAlignment="1" applyProtection="1">
      <alignment horizontal="center" vertical="center" wrapText="1"/>
    </xf>
    <xf numFmtId="0" fontId="13" fillId="0" borderId="23" xfId="0" applyFont="1" applyBorder="1" applyAlignment="1" applyProtection="1">
      <alignment horizontal="center" vertical="center" wrapText="1"/>
      <protection locked="0"/>
    </xf>
    <xf numFmtId="0" fontId="13" fillId="0" borderId="9" xfId="0" applyFont="1" applyBorder="1" applyAlignment="1" applyProtection="1">
      <alignment horizontal="center" vertical="center" wrapText="1"/>
      <protection locked="0"/>
    </xf>
    <xf numFmtId="0" fontId="13" fillId="0" borderId="0" xfId="0" applyFont="1" applyAlignment="1" applyProtection="1">
      <alignment horizontal="left" vertical="top" wrapText="1" indent="1"/>
    </xf>
    <xf numFmtId="0" fontId="0" fillId="0" borderId="22" xfId="0" applyBorder="1" applyAlignment="1" applyProtection="1">
      <protection locked="0"/>
    </xf>
    <xf numFmtId="0" fontId="0" fillId="0" borderId="0" xfId="0" applyAlignment="1">
      <alignment wrapText="1"/>
    </xf>
    <xf numFmtId="0" fontId="13" fillId="0" borderId="5" xfId="0" applyFont="1" applyFill="1" applyBorder="1" applyAlignment="1" applyProtection="1">
      <alignment wrapText="1"/>
      <protection locked="0"/>
    </xf>
    <xf numFmtId="0" fontId="13" fillId="0" borderId="23" xfId="0" applyFont="1" applyFill="1" applyBorder="1" applyAlignment="1" applyProtection="1">
      <alignment horizontal="center"/>
      <protection locked="0"/>
    </xf>
    <xf numFmtId="0" fontId="13" fillId="0" borderId="9" xfId="0" applyFont="1" applyFill="1" applyBorder="1" applyAlignment="1" applyProtection="1">
      <alignment horizontal="center"/>
      <protection locked="0"/>
    </xf>
    <xf numFmtId="0" fontId="25" fillId="0" borderId="5" xfId="4" applyFont="1" applyFill="1" applyBorder="1" applyAlignment="1">
      <alignment horizontal="center" vertical="center"/>
    </xf>
    <xf numFmtId="0" fontId="29" fillId="0" borderId="0" xfId="0" applyFont="1" applyFill="1" applyBorder="1" applyAlignment="1">
      <alignment horizontal="left" vertical="center" wrapText="1"/>
    </xf>
    <xf numFmtId="0" fontId="25" fillId="0" borderId="5" xfId="4" applyFont="1" applyFill="1" applyBorder="1" applyAlignment="1" applyProtection="1">
      <alignment horizontal="center" vertical="center"/>
    </xf>
    <xf numFmtId="0" fontId="2" fillId="0" borderId="0" xfId="4" applyFont="1" applyFill="1" applyBorder="1" applyAlignment="1" applyProtection="1">
      <alignment horizontal="left" vertical="center" wrapText="1"/>
    </xf>
    <xf numFmtId="0" fontId="5" fillId="0" borderId="3" xfId="4" applyFont="1" applyFill="1" applyBorder="1" applyAlignment="1" applyProtection="1">
      <alignment horizontal="left"/>
      <protection locked="0"/>
    </xf>
    <xf numFmtId="0" fontId="5" fillId="0" borderId="3" xfId="4" applyFont="1" applyFill="1" applyBorder="1" applyAlignment="1" applyProtection="1">
      <alignment horizontal="left" wrapText="1"/>
      <protection locked="0"/>
    </xf>
    <xf numFmtId="0" fontId="4" fillId="0" borderId="22" xfId="4" applyFont="1" applyFill="1" applyBorder="1" applyAlignment="1" applyProtection="1">
      <alignment horizontal="left" vertical="center"/>
    </xf>
    <xf numFmtId="0" fontId="5" fillId="0" borderId="3" xfId="4" applyFont="1" applyFill="1" applyBorder="1" applyAlignment="1" applyProtection="1">
      <alignment horizontal="center" wrapText="1"/>
      <protection locked="0"/>
    </xf>
    <xf numFmtId="0" fontId="3" fillId="0" borderId="23" xfId="4" applyFont="1" applyFill="1" applyBorder="1" applyAlignment="1" applyProtection="1">
      <alignment horizontal="left" vertical="top" wrapText="1"/>
      <protection locked="0"/>
    </xf>
    <xf numFmtId="0" fontId="3" fillId="0" borderId="25" xfId="4" applyFont="1" applyFill="1" applyBorder="1" applyAlignment="1" applyProtection="1">
      <alignment horizontal="left" vertical="top" wrapText="1"/>
      <protection locked="0"/>
    </xf>
    <xf numFmtId="0" fontId="0" fillId="0" borderId="25" xfId="0" applyBorder="1" applyAlignment="1" applyProtection="1">
      <alignment wrapText="1"/>
      <protection locked="0"/>
    </xf>
    <xf numFmtId="0" fontId="5" fillId="0" borderId="0" xfId="0" applyFont="1" applyBorder="1" applyAlignment="1" applyProtection="1">
      <alignment horizontal="left" vertical="center" wrapText="1" indent="3"/>
    </xf>
    <xf numFmtId="0" fontId="9" fillId="5" borderId="5" xfId="0" applyFont="1" applyFill="1" applyBorder="1" applyAlignment="1" applyProtection="1">
      <alignment horizontal="center" vertical="center" wrapText="1"/>
    </xf>
    <xf numFmtId="0" fontId="5" fillId="0" borderId="3" xfId="0" applyNumberFormat="1" applyFont="1" applyBorder="1" applyAlignment="1" applyProtection="1">
      <alignment horizontal="center" wrapText="1"/>
      <protection locked="0"/>
    </xf>
    <xf numFmtId="0" fontId="16" fillId="0" borderId="5" xfId="0" applyFont="1" applyBorder="1" applyAlignment="1">
      <alignment horizontal="right" vertical="center"/>
    </xf>
    <xf numFmtId="0" fontId="8" fillId="0" borderId="22" xfId="0" applyFont="1" applyBorder="1" applyAlignment="1" applyProtection="1">
      <alignment horizontal="left" wrapText="1"/>
    </xf>
    <xf numFmtId="0" fontId="5" fillId="0" borderId="2" xfId="4" applyFont="1" applyFill="1" applyBorder="1" applyAlignment="1" applyProtection="1">
      <alignment horizontal="left" vertical="center" wrapText="1"/>
    </xf>
    <xf numFmtId="164" fontId="5" fillId="0" borderId="2" xfId="1" applyNumberFormat="1" applyFont="1" applyFill="1" applyBorder="1" applyAlignment="1" applyProtection="1">
      <alignment horizontal="center" vertical="center" wrapText="1"/>
    </xf>
    <xf numFmtId="0" fontId="0" fillId="0" borderId="2" xfId="0" applyBorder="1" applyAlignment="1" applyProtection="1">
      <alignment wrapText="1"/>
    </xf>
    <xf numFmtId="164" fontId="5" fillId="0" borderId="2" xfId="1" applyNumberFormat="1" applyFont="1" applyFill="1" applyBorder="1" applyAlignment="1" applyProtection="1">
      <alignment horizontal="left" vertical="center" wrapText="1"/>
    </xf>
    <xf numFmtId="0" fontId="0" fillId="0" borderId="2" xfId="0" applyBorder="1" applyAlignment="1" applyProtection="1">
      <alignment horizontal="left" wrapText="1"/>
    </xf>
    <xf numFmtId="0" fontId="5" fillId="0" borderId="3" xfId="0" applyNumberFormat="1" applyFont="1" applyBorder="1" applyAlignment="1" applyProtection="1">
      <alignment wrapText="1"/>
      <protection locked="0"/>
    </xf>
    <xf numFmtId="0" fontId="36" fillId="0" borderId="3" xfId="0" applyFont="1" applyBorder="1" applyAlignment="1" applyProtection="1">
      <alignment horizontal="center"/>
      <protection locked="0"/>
    </xf>
    <xf numFmtId="0" fontId="5" fillId="0" borderId="1" xfId="0" applyFont="1" applyBorder="1" applyAlignment="1">
      <alignment horizontal="center"/>
    </xf>
    <xf numFmtId="0" fontId="0" fillId="0" borderId="1" xfId="0" applyBorder="1" applyAlignment="1">
      <alignment horizontal="center"/>
    </xf>
    <xf numFmtId="164" fontId="5" fillId="0" borderId="3" xfId="1" applyNumberFormat="1" applyFont="1" applyFill="1" applyBorder="1" applyAlignment="1" applyProtection="1">
      <alignment horizontal="center" wrapText="1"/>
      <protection locked="0"/>
    </xf>
    <xf numFmtId="0" fontId="0" fillId="0" borderId="3" xfId="0" applyBorder="1" applyAlignment="1" applyProtection="1">
      <alignment wrapText="1"/>
      <protection locked="0"/>
    </xf>
    <xf numFmtId="0" fontId="40" fillId="0" borderId="20" xfId="0" applyFont="1" applyFill="1" applyBorder="1" applyAlignment="1">
      <alignment horizontal="left" vertical="top" wrapText="1"/>
    </xf>
    <xf numFmtId="0" fontId="40" fillId="0" borderId="4" xfId="0" applyFont="1" applyFill="1" applyBorder="1" applyAlignment="1">
      <alignment horizontal="left" vertical="top" wrapText="1"/>
    </xf>
    <xf numFmtId="0" fontId="40" fillId="0" borderId="21" xfId="0" applyFont="1" applyFill="1" applyBorder="1" applyAlignment="1">
      <alignment horizontal="left" vertical="top" wrapText="1"/>
    </xf>
    <xf numFmtId="0" fontId="13" fillId="2" borderId="23" xfId="0" applyFont="1" applyFill="1" applyBorder="1" applyAlignment="1">
      <alignment horizontal="center" vertical="center" wrapText="1"/>
    </xf>
    <xf numFmtId="0" fontId="13" fillId="2" borderId="25" xfId="0" applyFont="1" applyFill="1" applyBorder="1" applyAlignment="1">
      <alignment horizontal="center" vertical="center" wrapText="1"/>
    </xf>
    <xf numFmtId="0" fontId="13" fillId="2" borderId="9" xfId="0" applyFont="1" applyFill="1" applyBorder="1" applyAlignment="1">
      <alignment horizontal="center" vertical="center" wrapText="1"/>
    </xf>
    <xf numFmtId="0" fontId="28" fillId="0" borderId="2" xfId="0" applyFont="1" applyBorder="1" applyAlignment="1" applyProtection="1">
      <alignment horizontal="center" wrapText="1"/>
      <protection locked="0"/>
    </xf>
    <xf numFmtId="0" fontId="28" fillId="0" borderId="29" xfId="0" applyFont="1" applyBorder="1" applyAlignment="1" applyProtection="1">
      <alignment horizontal="center" wrapText="1"/>
      <protection locked="0"/>
    </xf>
    <xf numFmtId="0" fontId="12" fillId="0" borderId="3" xfId="0" applyFont="1" applyBorder="1" applyAlignment="1" applyProtection="1">
      <alignment horizontal="center" wrapText="1"/>
      <protection locked="0"/>
    </xf>
    <xf numFmtId="0" fontId="11" fillId="0" borderId="3" xfId="0" applyFont="1" applyBorder="1" applyAlignment="1" applyProtection="1">
      <alignment horizontal="left" vertical="center" wrapText="1" indent="7"/>
      <protection locked="0"/>
    </xf>
    <xf numFmtId="0" fontId="13" fillId="2" borderId="6" xfId="0" applyFont="1" applyFill="1" applyBorder="1" applyAlignment="1">
      <alignment horizontal="center" vertical="center" wrapText="1"/>
    </xf>
    <xf numFmtId="0" fontId="0" fillId="0" borderId="30" xfId="0" applyBorder="1" applyAlignment="1">
      <alignment horizontal="center" vertical="center" wrapText="1"/>
    </xf>
    <xf numFmtId="9" fontId="14" fillId="2" borderId="5" xfId="0" applyNumberFormat="1" applyFont="1" applyFill="1" applyBorder="1" applyAlignment="1">
      <alignment horizontal="center" vertical="center" wrapText="1"/>
    </xf>
    <xf numFmtId="9" fontId="14" fillId="2" borderId="6" xfId="0" applyNumberFormat="1" applyFont="1" applyFill="1" applyBorder="1" applyAlignment="1">
      <alignment horizontal="center" vertical="center" wrapText="1"/>
    </xf>
    <xf numFmtId="0" fontId="29" fillId="7" borderId="5" xfId="4" applyNumberFormat="1" applyFont="1" applyFill="1" applyBorder="1" applyAlignment="1" applyProtection="1">
      <alignment horizontal="left" vertical="center"/>
    </xf>
  </cellXfs>
  <cellStyles count="6">
    <cellStyle name="Coma" xfId="1" builtinId="3"/>
    <cellStyle name="Moneda" xfId="2" builtinId="4"/>
    <cellStyle name="Moneda 2" xfId="3"/>
    <cellStyle name="Normal" xfId="0" builtinId="0"/>
    <cellStyle name="Normal 2" xfId="4"/>
    <cellStyle name="Percentatge" xfId="5"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_rels/vmlDrawing1.v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 Id="rId4" Type="http://schemas.openxmlformats.org/officeDocument/2006/relationships/image" Target="../media/image4.jpeg"/></Relationships>
</file>

<file path=xl/drawings/_rels/vmlDrawing3.vml.rels><?xml version="1.0" encoding="UTF-8" standalone="yes"?>
<Relationships xmlns="http://schemas.openxmlformats.org/package/2006/relationships"><Relationship Id="rId3" Type="http://schemas.openxmlformats.org/officeDocument/2006/relationships/image" Target="../media/image7.jpeg"/><Relationship Id="rId2" Type="http://schemas.openxmlformats.org/officeDocument/2006/relationships/image" Target="../media/image6.jpeg"/><Relationship Id="rId1" Type="http://schemas.openxmlformats.org/officeDocument/2006/relationships/image" Target="../media/image5.jpeg"/><Relationship Id="rId4" Type="http://schemas.openxmlformats.org/officeDocument/2006/relationships/image" Target="../media/image8.jpeg"/></Relationships>
</file>

<file path=xl/drawings/_rels/vmlDrawing4.vml.rels><?xml version="1.0" encoding="UTF-8" standalone="yes"?>
<Relationships xmlns="http://schemas.openxmlformats.org/package/2006/relationships"><Relationship Id="rId3" Type="http://schemas.openxmlformats.org/officeDocument/2006/relationships/image" Target="../media/image7.jpeg"/><Relationship Id="rId2" Type="http://schemas.openxmlformats.org/officeDocument/2006/relationships/image" Target="../media/image6.jpeg"/><Relationship Id="rId1" Type="http://schemas.openxmlformats.org/officeDocument/2006/relationships/image" Target="../media/image5.jpeg"/><Relationship Id="rId4" Type="http://schemas.openxmlformats.org/officeDocument/2006/relationships/image" Target="../media/image8.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95250</xdr:colOff>
          <xdr:row>88</xdr:row>
          <xdr:rowOff>161925</xdr:rowOff>
        </xdr:from>
        <xdr:to>
          <xdr:col>0</xdr:col>
          <xdr:colOff>400050</xdr:colOff>
          <xdr:row>90</xdr:row>
          <xdr:rowOff>0</xdr:rowOff>
        </xdr:to>
        <xdr:sp macro="" textlink="">
          <xdr:nvSpPr>
            <xdr:cNvPr id="1062" name="Check Box 38" hidden="1">
              <a:extLst>
                <a:ext uri="{63B3BB69-23CF-44E3-9099-C40C66FF867C}">
                  <a14:compatExt spid="_x0000_s10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70</xdr:row>
          <xdr:rowOff>85725</xdr:rowOff>
        </xdr:from>
        <xdr:to>
          <xdr:col>0</xdr:col>
          <xdr:colOff>333375</xdr:colOff>
          <xdr:row>71</xdr:row>
          <xdr:rowOff>0</xdr:rowOff>
        </xdr:to>
        <xdr:sp macro="" textlink="">
          <xdr:nvSpPr>
            <xdr:cNvPr id="1066" name="Check Box 42" hidden="1">
              <a:extLst>
                <a:ext uri="{63B3BB69-23CF-44E3-9099-C40C66FF867C}">
                  <a14:compatExt spid="_x0000_s10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70</xdr:row>
          <xdr:rowOff>342900</xdr:rowOff>
        </xdr:from>
        <xdr:to>
          <xdr:col>0</xdr:col>
          <xdr:colOff>333375</xdr:colOff>
          <xdr:row>71</xdr:row>
          <xdr:rowOff>180975</xdr:rowOff>
        </xdr:to>
        <xdr:sp macro="" textlink="">
          <xdr:nvSpPr>
            <xdr:cNvPr id="1067" name="Check Box 43" hidden="1">
              <a:extLst>
                <a:ext uri="{63B3BB69-23CF-44E3-9099-C40C66FF867C}">
                  <a14:compatExt spid="_x0000_s10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104775</xdr:colOff>
          <xdr:row>90</xdr:row>
          <xdr:rowOff>19050</xdr:rowOff>
        </xdr:from>
        <xdr:to>
          <xdr:col>0</xdr:col>
          <xdr:colOff>409575</xdr:colOff>
          <xdr:row>90</xdr:row>
          <xdr:rowOff>238125</xdr:rowOff>
        </xdr:to>
        <xdr:sp macro="" textlink="">
          <xdr:nvSpPr>
            <xdr:cNvPr id="1068" name="Check Box 44" hidden="1">
              <a:extLst>
                <a:ext uri="{63B3BB69-23CF-44E3-9099-C40C66FF867C}">
                  <a14:compatExt spid="_x0000_s10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Tema de l'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4.xml"/><Relationship Id="rId3" Type="http://schemas.openxmlformats.org/officeDocument/2006/relationships/vmlDrawing" Target="../drawings/vmlDrawing2.vml"/><Relationship Id="rId7" Type="http://schemas.openxmlformats.org/officeDocument/2006/relationships/ctrlProp" Target="../ctrlProps/ctrlProp3.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3.vml"/><Relationship Id="rId9"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tabSelected="1" view="pageLayout" zoomScaleNormal="100" zoomScaleSheetLayoutView="91" workbookViewId="0">
      <selection activeCell="A2" sqref="A2"/>
    </sheetView>
  </sheetViews>
  <sheetFormatPr defaultRowHeight="15"/>
  <cols>
    <col min="1" max="1" width="87.85546875" customWidth="1"/>
  </cols>
  <sheetData>
    <row r="1" spans="1:1">
      <c r="A1" s="136" t="s">
        <v>211</v>
      </c>
    </row>
    <row r="2" spans="1:1" ht="35.25" customHeight="1">
      <c r="A2" s="137" t="s">
        <v>267</v>
      </c>
    </row>
    <row r="3" spans="1:1">
      <c r="A3" s="138"/>
    </row>
    <row r="4" spans="1:1" ht="33" customHeight="1">
      <c r="A4" s="137" t="s">
        <v>273</v>
      </c>
    </row>
    <row r="5" spans="1:1">
      <c r="A5" s="138"/>
    </row>
    <row r="6" spans="1:1" ht="30.75" customHeight="1">
      <c r="A6" s="139" t="s">
        <v>240</v>
      </c>
    </row>
    <row r="7" spans="1:1">
      <c r="A7" s="138"/>
    </row>
    <row r="8" spans="1:1" ht="45.75" customHeight="1">
      <c r="A8" s="140" t="s">
        <v>251</v>
      </c>
    </row>
    <row r="9" spans="1:1">
      <c r="A9" s="141" t="s">
        <v>249</v>
      </c>
    </row>
    <row r="10" spans="1:1">
      <c r="A10" s="141" t="s">
        <v>250</v>
      </c>
    </row>
    <row r="11" spans="1:1">
      <c r="A11" s="141" t="s">
        <v>247</v>
      </c>
    </row>
    <row r="12" spans="1:1">
      <c r="A12" s="141" t="s">
        <v>248</v>
      </c>
    </row>
    <row r="13" spans="1:1">
      <c r="A13" s="141" t="s">
        <v>261</v>
      </c>
    </row>
    <row r="14" spans="1:1">
      <c r="A14" s="138"/>
    </row>
    <row r="15" spans="1:1">
      <c r="A15" s="142" t="s">
        <v>252</v>
      </c>
    </row>
    <row r="16" spans="1:1" ht="47.25" customHeight="1">
      <c r="A16" s="139" t="s">
        <v>260</v>
      </c>
    </row>
    <row r="17" spans="1:1" ht="78.75" customHeight="1">
      <c r="A17" s="140" t="s">
        <v>258</v>
      </c>
    </row>
    <row r="18" spans="1:1" s="132" customFormat="1" ht="43.5" customHeight="1">
      <c r="A18" s="139" t="s">
        <v>253</v>
      </c>
    </row>
    <row r="19" spans="1:1" ht="62.25" customHeight="1">
      <c r="A19" s="139" t="s">
        <v>274</v>
      </c>
    </row>
    <row r="20" spans="1:1" ht="48.75" customHeight="1">
      <c r="A20" s="139" t="s">
        <v>268</v>
      </c>
    </row>
    <row r="21" spans="1:1" ht="48.75" customHeight="1">
      <c r="A21" s="139" t="s">
        <v>269</v>
      </c>
    </row>
    <row r="22" spans="1:1" ht="12" customHeight="1">
      <c r="A22" s="139"/>
    </row>
    <row r="23" spans="1:1">
      <c r="A23" s="137" t="s">
        <v>263</v>
      </c>
    </row>
    <row r="24" spans="1:1" ht="55.5" customHeight="1">
      <c r="A24" s="139" t="s">
        <v>264</v>
      </c>
    </row>
    <row r="25" spans="1:1" ht="141">
      <c r="A25" s="144" t="s">
        <v>270</v>
      </c>
    </row>
    <row r="26" spans="1:1" ht="94.5" customHeight="1">
      <c r="A26" s="140" t="s">
        <v>262</v>
      </c>
    </row>
  </sheetData>
  <sheetProtection algorithmName="SHA-512" hashValue="xtwt/nPCMKozsKyLIm20stWeNGMxtxhTLbP0tGBY6ihW/431abCeJffpDz2jh2cV2gxNLnTEeBAGYD4jasfNxg==" saltValue="/rteeiOC2qENgZmYiyyUpA==" spinCount="100000" sheet="1" objects="1" scenarios="1"/>
  <pageMargins left="0.7" right="0.7" top="0.75" bottom="0.75" header="0.3" footer="0.3"/>
  <pageSetup paperSize="9" orientation="portrait" r:id="rId1"/>
  <headerFooter>
    <oddHeader>&amp;L&amp;G&amp;RG146NPJO-201-01</oddHeader>
    <oddFooter>&amp;L&amp;G&amp;C&amp;G&amp;R&amp;G</oddFooter>
  </headerFooter>
  <legacyDrawingHF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ull1"/>
  <dimension ref="A1:J112"/>
  <sheetViews>
    <sheetView view="pageLayout" zoomScale="106" zoomScaleNormal="100" zoomScaleSheetLayoutView="100" zoomScalePageLayoutView="106" workbookViewId="0">
      <selection activeCell="A23" sqref="A23:C23"/>
    </sheetView>
  </sheetViews>
  <sheetFormatPr defaultRowHeight="15"/>
  <cols>
    <col min="1" max="1" width="19" customWidth="1"/>
    <col min="2" max="2" width="11" customWidth="1"/>
    <col min="3" max="3" width="10.42578125" customWidth="1"/>
    <col min="4" max="4" width="12.7109375" customWidth="1"/>
    <col min="5" max="5" width="15.85546875" customWidth="1"/>
    <col min="6" max="6" width="13" customWidth="1"/>
    <col min="7" max="7" width="15.42578125" customWidth="1"/>
    <col min="8" max="8" width="16.7109375" customWidth="1"/>
    <col min="9" max="9" width="17.140625" customWidth="1"/>
    <col min="10" max="10" width="14.140625" customWidth="1"/>
  </cols>
  <sheetData>
    <row r="1" spans="1:10" ht="15.75">
      <c r="A1" s="199" t="s">
        <v>211</v>
      </c>
      <c r="B1" s="199"/>
      <c r="C1" s="199"/>
      <c r="D1" s="199"/>
      <c r="E1" s="199"/>
      <c r="F1" s="199"/>
      <c r="G1" s="199"/>
      <c r="H1" s="199"/>
    </row>
    <row r="2" spans="1:10" ht="15.75">
      <c r="A2" s="199" t="s">
        <v>209</v>
      </c>
      <c r="B2" s="199"/>
      <c r="C2" s="199"/>
      <c r="D2" s="199"/>
      <c r="E2" s="199"/>
      <c r="F2" s="199"/>
      <c r="G2" s="199"/>
      <c r="H2" s="199"/>
      <c r="I2" s="199"/>
      <c r="J2" s="199"/>
    </row>
    <row r="3" spans="1:10" ht="6" customHeight="1">
      <c r="A3" s="97"/>
      <c r="B3" s="97"/>
      <c r="C3" s="97"/>
      <c r="D3" s="97"/>
      <c r="E3" s="97"/>
      <c r="F3" s="97"/>
      <c r="G3" s="97"/>
      <c r="H3" s="97"/>
      <c r="I3" s="97"/>
      <c r="J3" s="97"/>
    </row>
    <row r="4" spans="1:10" ht="16.5" customHeight="1">
      <c r="A4" s="99" t="s">
        <v>216</v>
      </c>
      <c r="B4" s="97"/>
      <c r="C4" s="97"/>
      <c r="D4" s="97"/>
      <c r="E4" s="97"/>
      <c r="F4" s="97"/>
      <c r="G4" s="97"/>
      <c r="H4" s="97"/>
      <c r="I4" s="97"/>
      <c r="J4" s="97"/>
    </row>
    <row r="5" spans="1:10" ht="26.25" customHeight="1">
      <c r="A5" s="204" t="s">
        <v>246</v>
      </c>
      <c r="B5" s="205"/>
      <c r="C5" s="205"/>
      <c r="D5" s="205"/>
      <c r="E5" s="205"/>
      <c r="F5" s="205"/>
      <c r="G5" s="205"/>
      <c r="H5" s="205"/>
      <c r="I5" s="206"/>
      <c r="J5" s="206"/>
    </row>
    <row r="6" spans="1:10" ht="15.75" thickBot="1">
      <c r="A6" s="202" t="s">
        <v>11</v>
      </c>
      <c r="B6" s="202"/>
      <c r="C6" s="202"/>
      <c r="D6" s="202"/>
      <c r="E6" s="202"/>
      <c r="F6" s="202"/>
      <c r="G6" s="202"/>
      <c r="H6" s="202"/>
      <c r="I6" s="202"/>
      <c r="J6" s="202"/>
    </row>
    <row r="7" spans="1:10">
      <c r="A7" s="1" t="s">
        <v>12</v>
      </c>
      <c r="B7" s="2"/>
      <c r="C7" s="3" t="s">
        <v>172</v>
      </c>
      <c r="D7" s="4"/>
      <c r="E7" s="4"/>
      <c r="F7" s="2" t="s">
        <v>0</v>
      </c>
      <c r="G7" s="125" t="s">
        <v>244</v>
      </c>
      <c r="H7" s="6"/>
      <c r="I7" s="6" t="s">
        <v>271</v>
      </c>
      <c r="J7" s="100"/>
    </row>
    <row r="8" spans="1:10" ht="15.75" customHeight="1">
      <c r="A8" s="203"/>
      <c r="B8" s="203"/>
      <c r="C8" s="200"/>
      <c r="D8" s="200"/>
      <c r="E8" s="200"/>
      <c r="F8" s="131"/>
      <c r="G8" s="209"/>
      <c r="H8" s="209"/>
      <c r="I8" s="209"/>
      <c r="J8" s="209"/>
    </row>
    <row r="9" spans="1:10">
      <c r="A9" s="8" t="s">
        <v>3</v>
      </c>
      <c r="B9" s="8"/>
      <c r="C9" s="9"/>
      <c r="D9" s="8"/>
      <c r="E9" s="10"/>
      <c r="F9" s="87" t="s">
        <v>207</v>
      </c>
      <c r="G9" s="91"/>
      <c r="H9" s="12" t="s">
        <v>208</v>
      </c>
      <c r="J9" s="12"/>
    </row>
    <row r="10" spans="1:10">
      <c r="A10" s="201"/>
      <c r="B10" s="201"/>
      <c r="C10" s="201"/>
      <c r="D10" s="201"/>
      <c r="E10" s="201"/>
      <c r="F10" s="7"/>
      <c r="G10" s="7"/>
      <c r="H10" s="203"/>
      <c r="I10" s="203"/>
      <c r="J10" s="203"/>
    </row>
    <row r="11" spans="1:10" ht="25.5" customHeight="1" thickBot="1">
      <c r="A11" s="211" t="s">
        <v>4</v>
      </c>
      <c r="B11" s="211"/>
      <c r="C11" s="211"/>
      <c r="D11" s="211"/>
      <c r="E11" s="211"/>
      <c r="F11" s="211"/>
      <c r="G11" s="211"/>
      <c r="H11" s="211"/>
      <c r="I11" s="211"/>
      <c r="J11" s="211"/>
    </row>
    <row r="12" spans="1:10" ht="15.75" thickBot="1">
      <c r="A12" s="11" t="s">
        <v>210</v>
      </c>
      <c r="B12" s="11"/>
      <c r="C12" s="11"/>
      <c r="D12" s="11"/>
      <c r="E12" s="11"/>
      <c r="F12" s="11"/>
      <c r="G12" s="11"/>
      <c r="H12" s="11"/>
      <c r="I12" s="23"/>
      <c r="J12" s="23"/>
    </row>
    <row r="13" spans="1:10">
      <c r="A13" s="60" t="s">
        <v>5</v>
      </c>
      <c r="B13" s="60"/>
      <c r="C13" s="60"/>
      <c r="D13" s="13" t="s">
        <v>6</v>
      </c>
      <c r="G13" s="13" t="s">
        <v>0</v>
      </c>
      <c r="H13" s="123" t="s">
        <v>7</v>
      </c>
      <c r="I13" s="24" t="s">
        <v>8</v>
      </c>
    </row>
    <row r="14" spans="1:10">
      <c r="A14" s="170"/>
      <c r="B14" s="170"/>
      <c r="C14" s="170"/>
      <c r="D14" s="171"/>
      <c r="E14" s="171"/>
      <c r="F14" s="171"/>
      <c r="G14" s="96"/>
      <c r="H14" s="96"/>
      <c r="I14" s="209"/>
      <c r="J14" s="209"/>
    </row>
    <row r="15" spans="1:10" ht="15.75" thickBot="1">
      <c r="A15" s="106"/>
      <c r="B15" s="106"/>
      <c r="C15" s="106"/>
      <c r="D15" s="106"/>
      <c r="E15" s="106"/>
      <c r="F15" s="106"/>
      <c r="G15" s="106"/>
      <c r="H15" s="106"/>
      <c r="I15" s="37"/>
      <c r="J15" s="37"/>
    </row>
    <row r="16" spans="1:10" ht="15.75" thickBot="1">
      <c r="A16" s="11" t="s">
        <v>245</v>
      </c>
      <c r="B16" s="11"/>
      <c r="C16" s="11"/>
      <c r="D16" s="11"/>
      <c r="E16" s="11"/>
      <c r="F16" s="11"/>
      <c r="G16" s="11"/>
      <c r="H16" s="11"/>
      <c r="I16" s="11"/>
      <c r="J16" s="11"/>
    </row>
    <row r="17" spans="1:10">
      <c r="A17" s="106"/>
      <c r="B17" s="106"/>
      <c r="C17" s="106"/>
      <c r="D17" s="106"/>
      <c r="E17" s="106"/>
      <c r="F17" s="106"/>
      <c r="G17" s="106"/>
      <c r="H17" s="106"/>
      <c r="I17" s="37"/>
      <c r="J17" s="37"/>
    </row>
    <row r="18" spans="1:10" ht="23.25">
      <c r="A18" s="165" t="s">
        <v>5</v>
      </c>
      <c r="B18" s="165"/>
      <c r="C18" s="165"/>
      <c r="D18" s="162" t="s">
        <v>0</v>
      </c>
      <c r="E18" s="135" t="s">
        <v>254</v>
      </c>
      <c r="F18" s="135" t="s">
        <v>278</v>
      </c>
      <c r="G18" s="135" t="s">
        <v>279</v>
      </c>
      <c r="H18" s="135" t="s">
        <v>280</v>
      </c>
      <c r="I18" s="157"/>
      <c r="J18" s="157"/>
    </row>
    <row r="19" spans="1:10">
      <c r="A19" s="166">
        <f>'Annex (1)'!A11</f>
        <v>0</v>
      </c>
      <c r="B19" s="166"/>
      <c r="C19" s="166"/>
      <c r="D19" s="117">
        <f>'Annex (1)'!D11</f>
        <v>0</v>
      </c>
      <c r="E19" s="118" t="e">
        <f>'Annex (1)'!H27</f>
        <v>#DIV/0!</v>
      </c>
      <c r="F19" s="118">
        <v>0</v>
      </c>
      <c r="G19" s="158" t="e">
        <f t="shared" ref="G19:G48" si="0">IF(E19&gt;F19,F19,E19)</f>
        <v>#DIV/0!</v>
      </c>
      <c r="H19" s="158" t="e">
        <f>IF(F19-E19&gt;0,F19-E19,0)</f>
        <v>#DIV/0!</v>
      </c>
      <c r="I19" s="116"/>
      <c r="J19" s="115"/>
    </row>
    <row r="20" spans="1:10">
      <c r="A20" s="166"/>
      <c r="B20" s="166"/>
      <c r="C20" s="166"/>
      <c r="D20" s="117"/>
      <c r="E20" s="118">
        <v>0</v>
      </c>
      <c r="F20" s="118">
        <v>0</v>
      </c>
      <c r="G20" s="158">
        <f t="shared" si="0"/>
        <v>0</v>
      </c>
      <c r="H20" s="158">
        <f t="shared" ref="H20:H48" si="1">IF(F20-E20&gt;0,F20-E20,0)</f>
        <v>0</v>
      </c>
      <c r="I20" s="116"/>
      <c r="J20" s="115"/>
    </row>
    <row r="21" spans="1:10">
      <c r="A21" s="166"/>
      <c r="B21" s="166"/>
      <c r="C21" s="166"/>
      <c r="D21" s="117"/>
      <c r="E21" s="118">
        <v>0</v>
      </c>
      <c r="F21" s="118">
        <v>0</v>
      </c>
      <c r="G21" s="158">
        <f t="shared" si="0"/>
        <v>0</v>
      </c>
      <c r="H21" s="158">
        <f t="shared" si="1"/>
        <v>0</v>
      </c>
      <c r="I21" s="116"/>
      <c r="J21" s="115"/>
    </row>
    <row r="22" spans="1:10">
      <c r="A22" s="166"/>
      <c r="B22" s="166"/>
      <c r="C22" s="166"/>
      <c r="D22" s="117"/>
      <c r="E22" s="118">
        <v>0</v>
      </c>
      <c r="F22" s="118">
        <v>0</v>
      </c>
      <c r="G22" s="158">
        <f t="shared" si="0"/>
        <v>0</v>
      </c>
      <c r="H22" s="158">
        <f t="shared" si="1"/>
        <v>0</v>
      </c>
      <c r="I22" s="116"/>
      <c r="J22" s="115"/>
    </row>
    <row r="23" spans="1:10">
      <c r="A23" s="166"/>
      <c r="B23" s="166"/>
      <c r="C23" s="166"/>
      <c r="D23" s="117"/>
      <c r="E23" s="118">
        <v>0</v>
      </c>
      <c r="F23" s="118">
        <v>0</v>
      </c>
      <c r="G23" s="158">
        <f t="shared" si="0"/>
        <v>0</v>
      </c>
      <c r="H23" s="158">
        <f t="shared" si="1"/>
        <v>0</v>
      </c>
      <c r="I23" s="116"/>
      <c r="J23" s="115"/>
    </row>
    <row r="24" spans="1:10">
      <c r="A24" s="166"/>
      <c r="B24" s="166"/>
      <c r="C24" s="166"/>
      <c r="D24" s="117"/>
      <c r="E24" s="118">
        <v>0</v>
      </c>
      <c r="F24" s="118">
        <v>0</v>
      </c>
      <c r="G24" s="158">
        <f t="shared" si="0"/>
        <v>0</v>
      </c>
      <c r="H24" s="158">
        <f t="shared" si="1"/>
        <v>0</v>
      </c>
      <c r="I24" s="116"/>
      <c r="J24" s="115"/>
    </row>
    <row r="25" spans="1:10">
      <c r="A25" s="166"/>
      <c r="B25" s="166"/>
      <c r="C25" s="166"/>
      <c r="D25" s="117"/>
      <c r="E25" s="118">
        <v>0</v>
      </c>
      <c r="F25" s="118">
        <v>0</v>
      </c>
      <c r="G25" s="158">
        <f t="shared" si="0"/>
        <v>0</v>
      </c>
      <c r="H25" s="158">
        <f t="shared" si="1"/>
        <v>0</v>
      </c>
      <c r="I25" s="116"/>
      <c r="J25" s="115"/>
    </row>
    <row r="26" spans="1:10">
      <c r="A26" s="166"/>
      <c r="B26" s="166"/>
      <c r="C26" s="166"/>
      <c r="D26" s="117"/>
      <c r="E26" s="118">
        <v>0</v>
      </c>
      <c r="F26" s="118">
        <v>0</v>
      </c>
      <c r="G26" s="158">
        <f t="shared" si="0"/>
        <v>0</v>
      </c>
      <c r="H26" s="158">
        <f t="shared" si="1"/>
        <v>0</v>
      </c>
      <c r="I26" s="116"/>
      <c r="J26" s="115"/>
    </row>
    <row r="27" spans="1:10">
      <c r="A27" s="166"/>
      <c r="B27" s="166"/>
      <c r="C27" s="166"/>
      <c r="D27" s="117"/>
      <c r="E27" s="118">
        <v>0</v>
      </c>
      <c r="F27" s="118">
        <v>0</v>
      </c>
      <c r="G27" s="158">
        <f t="shared" si="0"/>
        <v>0</v>
      </c>
      <c r="H27" s="158">
        <f t="shared" si="1"/>
        <v>0</v>
      </c>
      <c r="I27" s="116"/>
      <c r="J27" s="115"/>
    </row>
    <row r="28" spans="1:10">
      <c r="A28" s="166"/>
      <c r="B28" s="166"/>
      <c r="C28" s="166"/>
      <c r="D28" s="117"/>
      <c r="E28" s="118">
        <v>0</v>
      </c>
      <c r="F28" s="118">
        <v>0</v>
      </c>
      <c r="G28" s="158">
        <f t="shared" si="0"/>
        <v>0</v>
      </c>
      <c r="H28" s="158">
        <f t="shared" si="1"/>
        <v>0</v>
      </c>
      <c r="I28" s="159" t="s">
        <v>281</v>
      </c>
      <c r="J28" s="115"/>
    </row>
    <row r="29" spans="1:10" hidden="1">
      <c r="A29" s="166"/>
      <c r="B29" s="166"/>
      <c r="C29" s="166"/>
      <c r="D29" s="117"/>
      <c r="E29" s="118">
        <v>0</v>
      </c>
      <c r="F29" s="118">
        <v>0</v>
      </c>
      <c r="G29" s="158">
        <f t="shared" si="0"/>
        <v>0</v>
      </c>
      <c r="H29" s="158">
        <f t="shared" si="1"/>
        <v>0</v>
      </c>
      <c r="I29" s="157"/>
      <c r="J29" s="115"/>
    </row>
    <row r="30" spans="1:10" hidden="1">
      <c r="A30" s="166"/>
      <c r="B30" s="166"/>
      <c r="C30" s="166"/>
      <c r="D30" s="117"/>
      <c r="E30" s="118">
        <v>0</v>
      </c>
      <c r="F30" s="118">
        <v>0</v>
      </c>
      <c r="G30" s="158">
        <f t="shared" si="0"/>
        <v>0</v>
      </c>
      <c r="H30" s="158">
        <f t="shared" si="1"/>
        <v>0</v>
      </c>
      <c r="I30" s="157"/>
      <c r="J30" s="115"/>
    </row>
    <row r="31" spans="1:10" hidden="1">
      <c r="A31" s="166"/>
      <c r="B31" s="166"/>
      <c r="C31" s="166"/>
      <c r="D31" s="117"/>
      <c r="E31" s="118">
        <v>0</v>
      </c>
      <c r="F31" s="118">
        <v>0</v>
      </c>
      <c r="G31" s="158">
        <f t="shared" si="0"/>
        <v>0</v>
      </c>
      <c r="H31" s="158">
        <f t="shared" si="1"/>
        <v>0</v>
      </c>
      <c r="I31" s="157"/>
      <c r="J31" s="115"/>
    </row>
    <row r="32" spans="1:10" hidden="1">
      <c r="A32" s="166"/>
      <c r="B32" s="166"/>
      <c r="C32" s="166"/>
      <c r="D32" s="117"/>
      <c r="E32" s="118">
        <v>0</v>
      </c>
      <c r="F32" s="118">
        <v>0</v>
      </c>
      <c r="G32" s="158">
        <f t="shared" si="0"/>
        <v>0</v>
      </c>
      <c r="H32" s="158">
        <f t="shared" si="1"/>
        <v>0</v>
      </c>
      <c r="I32" s="157"/>
      <c r="J32" s="115"/>
    </row>
    <row r="33" spans="1:10" hidden="1">
      <c r="A33" s="166"/>
      <c r="B33" s="166"/>
      <c r="C33" s="166"/>
      <c r="D33" s="117"/>
      <c r="E33" s="118">
        <v>0</v>
      </c>
      <c r="F33" s="118">
        <v>0</v>
      </c>
      <c r="G33" s="158">
        <f t="shared" si="0"/>
        <v>0</v>
      </c>
      <c r="H33" s="158">
        <f t="shared" si="1"/>
        <v>0</v>
      </c>
      <c r="I33" s="157"/>
      <c r="J33" s="115"/>
    </row>
    <row r="34" spans="1:10" hidden="1">
      <c r="A34" s="166"/>
      <c r="B34" s="166"/>
      <c r="C34" s="166"/>
      <c r="D34" s="117"/>
      <c r="E34" s="118">
        <v>0</v>
      </c>
      <c r="F34" s="118">
        <v>0</v>
      </c>
      <c r="G34" s="158">
        <f t="shared" si="0"/>
        <v>0</v>
      </c>
      <c r="H34" s="158">
        <f t="shared" si="1"/>
        <v>0</v>
      </c>
      <c r="I34" s="157"/>
      <c r="J34" s="115"/>
    </row>
    <row r="35" spans="1:10" hidden="1">
      <c r="A35" s="166"/>
      <c r="B35" s="166"/>
      <c r="C35" s="166"/>
      <c r="D35" s="117"/>
      <c r="E35" s="118">
        <v>0</v>
      </c>
      <c r="F35" s="118">
        <v>0</v>
      </c>
      <c r="G35" s="158">
        <f t="shared" si="0"/>
        <v>0</v>
      </c>
      <c r="H35" s="158">
        <f t="shared" si="1"/>
        <v>0</v>
      </c>
      <c r="I35" s="157"/>
      <c r="J35" s="115"/>
    </row>
    <row r="36" spans="1:10" hidden="1">
      <c r="A36" s="166"/>
      <c r="B36" s="166"/>
      <c r="C36" s="166"/>
      <c r="D36" s="117"/>
      <c r="E36" s="118">
        <v>0</v>
      </c>
      <c r="F36" s="118">
        <v>0</v>
      </c>
      <c r="G36" s="158">
        <f t="shared" si="0"/>
        <v>0</v>
      </c>
      <c r="H36" s="158">
        <f t="shared" si="1"/>
        <v>0</v>
      </c>
      <c r="I36" s="157"/>
      <c r="J36" s="115"/>
    </row>
    <row r="37" spans="1:10" hidden="1">
      <c r="A37" s="166"/>
      <c r="B37" s="166"/>
      <c r="C37" s="166"/>
      <c r="D37" s="117"/>
      <c r="E37" s="118">
        <v>0</v>
      </c>
      <c r="F37" s="118">
        <v>0</v>
      </c>
      <c r="G37" s="158">
        <f t="shared" si="0"/>
        <v>0</v>
      </c>
      <c r="H37" s="158">
        <f t="shared" si="1"/>
        <v>0</v>
      </c>
      <c r="I37" s="157"/>
      <c r="J37" s="115"/>
    </row>
    <row r="38" spans="1:10" hidden="1">
      <c r="A38" s="166"/>
      <c r="B38" s="166"/>
      <c r="C38" s="166"/>
      <c r="D38" s="117"/>
      <c r="E38" s="118">
        <v>0</v>
      </c>
      <c r="F38" s="118">
        <v>0</v>
      </c>
      <c r="G38" s="158">
        <f t="shared" si="0"/>
        <v>0</v>
      </c>
      <c r="H38" s="158">
        <f t="shared" si="1"/>
        <v>0</v>
      </c>
      <c r="I38" s="157"/>
      <c r="J38" s="115"/>
    </row>
    <row r="39" spans="1:10" hidden="1">
      <c r="A39" s="166"/>
      <c r="B39" s="166"/>
      <c r="C39" s="166"/>
      <c r="D39" s="117"/>
      <c r="E39" s="118">
        <v>0</v>
      </c>
      <c r="F39" s="118">
        <v>0</v>
      </c>
      <c r="G39" s="158">
        <f t="shared" si="0"/>
        <v>0</v>
      </c>
      <c r="H39" s="158">
        <f t="shared" si="1"/>
        <v>0</v>
      </c>
      <c r="I39" s="157"/>
      <c r="J39" s="115"/>
    </row>
    <row r="40" spans="1:10" hidden="1">
      <c r="A40" s="166"/>
      <c r="B40" s="166"/>
      <c r="C40" s="166"/>
      <c r="D40" s="117"/>
      <c r="E40" s="118">
        <v>0</v>
      </c>
      <c r="F40" s="118">
        <v>0</v>
      </c>
      <c r="G40" s="158">
        <f t="shared" si="0"/>
        <v>0</v>
      </c>
      <c r="H40" s="158">
        <f t="shared" si="1"/>
        <v>0</v>
      </c>
      <c r="I40" s="157"/>
      <c r="J40" s="115"/>
    </row>
    <row r="41" spans="1:10" hidden="1">
      <c r="A41" s="166"/>
      <c r="B41" s="166"/>
      <c r="C41" s="166"/>
      <c r="D41" s="117"/>
      <c r="E41" s="118">
        <v>0</v>
      </c>
      <c r="F41" s="118">
        <v>0</v>
      </c>
      <c r="G41" s="158">
        <f t="shared" si="0"/>
        <v>0</v>
      </c>
      <c r="H41" s="158">
        <f>IF(F41-E41&gt;0,F41-E41,0)</f>
        <v>0</v>
      </c>
      <c r="I41" s="157"/>
      <c r="J41" s="115"/>
    </row>
    <row r="42" spans="1:10" hidden="1">
      <c r="A42" s="166"/>
      <c r="B42" s="166"/>
      <c r="C42" s="166"/>
      <c r="D42" s="117"/>
      <c r="E42" s="118">
        <v>0</v>
      </c>
      <c r="F42" s="118">
        <v>0</v>
      </c>
      <c r="G42" s="158">
        <f t="shared" si="0"/>
        <v>0</v>
      </c>
      <c r="H42" s="158">
        <f t="shared" si="1"/>
        <v>0</v>
      </c>
      <c r="I42" s="157"/>
      <c r="J42" s="115"/>
    </row>
    <row r="43" spans="1:10" hidden="1">
      <c r="A43" s="166"/>
      <c r="B43" s="166"/>
      <c r="C43" s="166"/>
      <c r="D43" s="117"/>
      <c r="E43" s="118">
        <v>0</v>
      </c>
      <c r="F43" s="118">
        <v>0</v>
      </c>
      <c r="G43" s="158">
        <f t="shared" si="0"/>
        <v>0</v>
      </c>
      <c r="H43" s="158">
        <f t="shared" si="1"/>
        <v>0</v>
      </c>
      <c r="I43" s="157"/>
      <c r="J43" s="115"/>
    </row>
    <row r="44" spans="1:10" hidden="1">
      <c r="A44" s="166"/>
      <c r="B44" s="166"/>
      <c r="C44" s="166"/>
      <c r="D44" s="117"/>
      <c r="E44" s="118">
        <v>0</v>
      </c>
      <c r="F44" s="118">
        <v>0</v>
      </c>
      <c r="G44" s="158">
        <f t="shared" si="0"/>
        <v>0</v>
      </c>
      <c r="H44" s="158">
        <f t="shared" si="1"/>
        <v>0</v>
      </c>
      <c r="I44" s="157"/>
      <c r="J44" s="115"/>
    </row>
    <row r="45" spans="1:10" hidden="1">
      <c r="A45" s="166"/>
      <c r="B45" s="166"/>
      <c r="C45" s="166"/>
      <c r="D45" s="117"/>
      <c r="E45" s="118">
        <v>0</v>
      </c>
      <c r="F45" s="118">
        <v>0</v>
      </c>
      <c r="G45" s="158">
        <f t="shared" si="0"/>
        <v>0</v>
      </c>
      <c r="H45" s="158">
        <f t="shared" si="1"/>
        <v>0</v>
      </c>
      <c r="I45" s="157"/>
      <c r="J45" s="115"/>
    </row>
    <row r="46" spans="1:10" hidden="1">
      <c r="A46" s="166"/>
      <c r="B46" s="166"/>
      <c r="C46" s="166"/>
      <c r="D46" s="117"/>
      <c r="E46" s="118">
        <v>0</v>
      </c>
      <c r="F46" s="118">
        <v>0</v>
      </c>
      <c r="G46" s="158">
        <f t="shared" si="0"/>
        <v>0</v>
      </c>
      <c r="H46" s="158">
        <f t="shared" si="1"/>
        <v>0</v>
      </c>
      <c r="I46" s="157"/>
      <c r="J46" s="115"/>
    </row>
    <row r="47" spans="1:10" hidden="1">
      <c r="A47" s="166"/>
      <c r="B47" s="166"/>
      <c r="C47" s="166"/>
      <c r="D47" s="117"/>
      <c r="E47" s="118">
        <v>0</v>
      </c>
      <c r="F47" s="118">
        <v>0</v>
      </c>
      <c r="G47" s="158">
        <f t="shared" si="0"/>
        <v>0</v>
      </c>
      <c r="H47" s="158">
        <f t="shared" si="1"/>
        <v>0</v>
      </c>
      <c r="I47" s="157"/>
      <c r="J47" s="115"/>
    </row>
    <row r="48" spans="1:10" hidden="1">
      <c r="A48" s="166"/>
      <c r="B48" s="166"/>
      <c r="C48" s="166"/>
      <c r="D48" s="117"/>
      <c r="E48" s="118">
        <v>0</v>
      </c>
      <c r="F48" s="118">
        <v>0</v>
      </c>
      <c r="G48" s="158">
        <f t="shared" si="0"/>
        <v>0</v>
      </c>
      <c r="H48" s="158">
        <f t="shared" si="1"/>
        <v>0</v>
      </c>
      <c r="I48" s="157"/>
      <c r="J48" s="115"/>
    </row>
    <row r="49" spans="1:10">
      <c r="A49" s="108"/>
      <c r="B49" s="108"/>
      <c r="C49" s="108"/>
      <c r="D49" s="108"/>
      <c r="E49" s="108"/>
      <c r="F49" s="115"/>
      <c r="G49" s="116"/>
      <c r="H49" s="116"/>
      <c r="I49" s="157"/>
    </row>
    <row r="50" spans="1:10">
      <c r="A50" s="210" t="s">
        <v>9</v>
      </c>
      <c r="B50" s="210"/>
      <c r="C50" s="210"/>
      <c r="D50" s="210"/>
      <c r="E50" s="237">
        <f>COUNTIF($A$19:$C$48,"*")</f>
        <v>0</v>
      </c>
    </row>
    <row r="51" spans="1:10" ht="15" customHeight="1">
      <c r="A51" s="169" t="s">
        <v>229</v>
      </c>
      <c r="B51" s="169"/>
      <c r="C51" s="169"/>
      <c r="D51" s="169"/>
      <c r="E51" s="161">
        <f>SUM($F$19:$F$48)</f>
        <v>0</v>
      </c>
      <c r="F51" s="17"/>
      <c r="G51" s="18"/>
      <c r="H51" s="18"/>
    </row>
    <row r="52" spans="1:10" ht="15" customHeight="1">
      <c r="A52" s="169" t="s">
        <v>259</v>
      </c>
      <c r="B52" s="169"/>
      <c r="C52" s="169"/>
      <c r="D52" s="169"/>
      <c r="E52" s="161">
        <f>E51*0.8</f>
        <v>0</v>
      </c>
      <c r="F52" s="17"/>
      <c r="G52" s="18"/>
      <c r="H52" s="18"/>
    </row>
    <row r="53" spans="1:10" ht="15" customHeight="1">
      <c r="A53" s="169" t="s">
        <v>282</v>
      </c>
      <c r="B53" s="169"/>
      <c r="C53" s="169"/>
      <c r="D53" s="169"/>
      <c r="E53" s="161" t="e">
        <f>SUM($G$19:$G$48)</f>
        <v>#DIV/0!</v>
      </c>
      <c r="F53" s="17"/>
      <c r="G53" s="18"/>
      <c r="H53" s="18"/>
    </row>
    <row r="54" spans="1:10">
      <c r="A54" s="169" t="s">
        <v>283</v>
      </c>
      <c r="B54" s="169"/>
      <c r="C54" s="169"/>
      <c r="D54" s="169"/>
      <c r="E54" s="161" t="e">
        <f>SUM($H$19:$H$48)</f>
        <v>#DIV/0!</v>
      </c>
      <c r="F54" s="17"/>
      <c r="G54" s="18"/>
      <c r="H54" s="18"/>
    </row>
    <row r="55" spans="1:10">
      <c r="A55" s="134"/>
      <c r="B55" s="134"/>
      <c r="C55" s="134"/>
      <c r="D55" s="133"/>
      <c r="E55" s="17"/>
      <c r="F55" s="17"/>
      <c r="G55" s="18"/>
      <c r="H55" s="18"/>
    </row>
    <row r="56" spans="1:10">
      <c r="A56" s="101" t="s">
        <v>10</v>
      </c>
      <c r="B56" s="9"/>
      <c r="C56" s="13"/>
      <c r="D56" s="13"/>
      <c r="E56" s="13"/>
      <c r="F56" s="13"/>
      <c r="G56" s="9"/>
      <c r="H56" s="9"/>
    </row>
    <row r="57" spans="1:10" ht="8.25" customHeight="1">
      <c r="A57" s="19"/>
      <c r="B57" s="9"/>
      <c r="C57" s="13"/>
      <c r="D57" s="13"/>
      <c r="E57" s="13"/>
      <c r="F57" s="13"/>
      <c r="G57" s="9"/>
      <c r="H57" s="9"/>
    </row>
    <row r="58" spans="1:10" ht="24.75" customHeight="1">
      <c r="A58" s="163" t="s">
        <v>215</v>
      </c>
      <c r="B58" s="164"/>
      <c r="C58" s="164"/>
      <c r="D58" s="164"/>
      <c r="E58" s="164"/>
      <c r="F58" s="164"/>
      <c r="G58" s="164"/>
      <c r="H58" s="164"/>
      <c r="I58" s="164"/>
      <c r="J58" s="164"/>
    </row>
    <row r="59" spans="1:10" ht="16.5" customHeight="1">
      <c r="A59" s="167" t="s">
        <v>224</v>
      </c>
      <c r="B59" s="168"/>
      <c r="C59" s="168"/>
      <c r="D59" s="168"/>
      <c r="E59" s="168"/>
      <c r="F59" s="168"/>
      <c r="G59" s="168"/>
      <c r="H59" s="168"/>
      <c r="I59" s="168"/>
      <c r="J59" s="168"/>
    </row>
    <row r="60" spans="1:10" ht="24.75" customHeight="1">
      <c r="A60" s="163" t="s">
        <v>217</v>
      </c>
      <c r="B60" s="164"/>
      <c r="C60" s="164"/>
      <c r="D60" s="164"/>
      <c r="E60" s="164"/>
      <c r="F60" s="164"/>
      <c r="G60" s="164"/>
      <c r="H60" s="164"/>
      <c r="I60" s="164"/>
      <c r="J60" s="164"/>
    </row>
    <row r="61" spans="1:10" ht="21" customHeight="1">
      <c r="A61" s="163" t="s">
        <v>218</v>
      </c>
      <c r="B61" s="164"/>
      <c r="C61" s="164"/>
      <c r="D61" s="164"/>
      <c r="E61" s="164"/>
      <c r="F61" s="164"/>
      <c r="G61" s="164"/>
      <c r="H61" s="164"/>
      <c r="I61" s="164"/>
      <c r="J61" s="164"/>
    </row>
    <row r="62" spans="1:10" ht="24.75" customHeight="1">
      <c r="A62" s="163" t="s">
        <v>219</v>
      </c>
      <c r="B62" s="181"/>
      <c r="C62" s="181"/>
      <c r="D62" s="181"/>
      <c r="E62" s="181"/>
      <c r="F62" s="181"/>
      <c r="G62" s="181"/>
      <c r="H62" s="181"/>
      <c r="I62" s="181"/>
      <c r="J62" s="181"/>
    </row>
    <row r="63" spans="1:10" ht="21" customHeight="1">
      <c r="A63" s="163" t="s">
        <v>220</v>
      </c>
      <c r="B63" s="181"/>
      <c r="C63" s="181"/>
      <c r="D63" s="181"/>
      <c r="E63" s="181"/>
      <c r="F63" s="181"/>
      <c r="G63" s="181"/>
      <c r="H63" s="181"/>
      <c r="I63" s="181"/>
      <c r="J63" s="181"/>
    </row>
    <row r="64" spans="1:10" ht="36.75" customHeight="1">
      <c r="A64" s="163" t="s">
        <v>221</v>
      </c>
      <c r="B64" s="181"/>
      <c r="C64" s="181"/>
      <c r="D64" s="181"/>
      <c r="E64" s="181"/>
      <c r="F64" s="181"/>
      <c r="G64" s="181"/>
      <c r="H64" s="181"/>
      <c r="I64" s="181"/>
      <c r="J64" s="181"/>
    </row>
    <row r="65" spans="1:10" ht="15" customHeight="1">
      <c r="A65" s="163" t="s">
        <v>222</v>
      </c>
      <c r="B65" s="181"/>
      <c r="C65" s="181"/>
      <c r="D65" s="181"/>
      <c r="E65" s="181"/>
      <c r="F65" s="181"/>
      <c r="G65" s="181"/>
      <c r="H65" s="181"/>
      <c r="I65" s="181"/>
      <c r="J65" s="181"/>
    </row>
    <row r="66" spans="1:10" ht="15.75" customHeight="1">
      <c r="A66" s="163" t="s">
        <v>223</v>
      </c>
      <c r="B66" s="181"/>
      <c r="C66" s="181"/>
      <c r="D66" s="181"/>
      <c r="E66" s="181"/>
      <c r="F66" s="181"/>
      <c r="G66" s="181"/>
      <c r="H66" s="181"/>
      <c r="I66" s="181"/>
      <c r="J66" s="181"/>
    </row>
    <row r="67" spans="1:10" ht="11.25" customHeight="1" thickBot="1">
      <c r="A67" s="25"/>
      <c r="B67" s="25"/>
      <c r="C67" s="25"/>
      <c r="D67" s="25"/>
      <c r="E67" s="25"/>
      <c r="F67" s="25"/>
      <c r="G67" s="25"/>
      <c r="H67" s="25"/>
      <c r="I67" s="25"/>
      <c r="J67" s="25"/>
    </row>
    <row r="68" spans="1:10" ht="15.75" thickBot="1">
      <c r="A68" s="62" t="s">
        <v>188</v>
      </c>
      <c r="B68" s="62"/>
      <c r="C68" s="63"/>
      <c r="D68" s="63"/>
      <c r="E68" s="62"/>
      <c r="F68" s="62"/>
      <c r="G68" s="62"/>
      <c r="H68" s="62"/>
      <c r="I68" s="62"/>
      <c r="J68" s="62"/>
    </row>
    <row r="69" spans="1:10" ht="6.75" customHeight="1">
      <c r="A69" s="64"/>
      <c r="B69" s="64"/>
      <c r="C69" s="65"/>
      <c r="D69" s="65"/>
      <c r="E69" s="65"/>
      <c r="F69" s="65"/>
      <c r="G69" s="65"/>
      <c r="H69" s="65"/>
      <c r="I69" s="66"/>
      <c r="J69" s="66"/>
    </row>
    <row r="70" spans="1:10" ht="21" customHeight="1">
      <c r="A70" s="67" t="s">
        <v>189</v>
      </c>
      <c r="B70" s="67"/>
      <c r="C70" s="64"/>
      <c r="D70" s="64"/>
      <c r="E70" s="64"/>
      <c r="F70" s="64"/>
      <c r="G70" s="64"/>
      <c r="H70" s="64"/>
      <c r="I70" s="68"/>
      <c r="J70" s="68"/>
    </row>
    <row r="71" spans="1:10" ht="27.75" customHeight="1">
      <c r="A71" s="207" t="s">
        <v>190</v>
      </c>
      <c r="B71" s="207"/>
      <c r="C71" s="207"/>
      <c r="D71" s="207"/>
      <c r="E71" s="207"/>
      <c r="F71" s="207"/>
      <c r="G71" s="207"/>
      <c r="H71" s="98"/>
      <c r="I71" s="68"/>
      <c r="J71" s="68"/>
    </row>
    <row r="72" spans="1:10" ht="27.75" customHeight="1">
      <c r="A72" s="190" t="s">
        <v>191</v>
      </c>
      <c r="B72" s="190"/>
      <c r="C72" s="190"/>
      <c r="D72" s="190"/>
      <c r="E72" s="190"/>
      <c r="F72" s="190"/>
      <c r="G72" s="190"/>
      <c r="H72" s="190"/>
      <c r="I72" s="190"/>
      <c r="J72" s="190"/>
    </row>
    <row r="73" spans="1:10" ht="9.75" customHeight="1">
      <c r="A73" s="64"/>
      <c r="B73" s="64"/>
      <c r="C73" s="64"/>
      <c r="D73" s="64"/>
      <c r="E73" s="64"/>
      <c r="F73" s="64"/>
      <c r="G73" s="64"/>
      <c r="H73" s="64"/>
      <c r="I73" s="69"/>
      <c r="J73" s="69"/>
    </row>
    <row r="74" spans="1:10" ht="47.25" customHeight="1">
      <c r="A74" s="102" t="s">
        <v>192</v>
      </c>
      <c r="B74" s="187" t="s">
        <v>193</v>
      </c>
      <c r="C74" s="187"/>
      <c r="D74" s="103" t="s">
        <v>225</v>
      </c>
      <c r="E74" s="103" t="s">
        <v>195</v>
      </c>
      <c r="F74" s="103" t="s">
        <v>194</v>
      </c>
      <c r="G74" s="103" t="s">
        <v>226</v>
      </c>
      <c r="H74" s="208" t="s">
        <v>206</v>
      </c>
      <c r="I74" s="208"/>
      <c r="J74" s="69"/>
    </row>
    <row r="75" spans="1:10" ht="18.75" customHeight="1">
      <c r="A75" s="127"/>
      <c r="B75" s="188"/>
      <c r="C75" s="189"/>
      <c r="D75" s="92"/>
      <c r="E75" s="90"/>
      <c r="F75" s="93"/>
      <c r="G75" s="94"/>
      <c r="H75" s="180"/>
      <c r="I75" s="180"/>
      <c r="J75" s="69"/>
    </row>
    <row r="76" spans="1:10" ht="18.75" customHeight="1">
      <c r="A76" s="127"/>
      <c r="B76" s="188"/>
      <c r="C76" s="189"/>
      <c r="D76" s="92"/>
      <c r="E76" s="90"/>
      <c r="F76" s="93"/>
      <c r="G76" s="94"/>
      <c r="H76" s="180"/>
      <c r="I76" s="180"/>
      <c r="J76" s="69"/>
    </row>
    <row r="77" spans="1:10" ht="18.75" customHeight="1">
      <c r="A77" s="127"/>
      <c r="B77" s="188"/>
      <c r="C77" s="189"/>
      <c r="D77" s="92"/>
      <c r="E77" s="90"/>
      <c r="F77" s="93"/>
      <c r="G77" s="94"/>
      <c r="H77" s="180"/>
      <c r="I77" s="180"/>
      <c r="J77" s="69"/>
    </row>
    <row r="78" spans="1:10" ht="18.75" customHeight="1">
      <c r="A78" s="127"/>
      <c r="B78" s="188"/>
      <c r="C78" s="189"/>
      <c r="D78" s="92"/>
      <c r="E78" s="90"/>
      <c r="F78" s="93"/>
      <c r="G78" s="94"/>
      <c r="H78" s="180"/>
      <c r="I78" s="180"/>
      <c r="J78" s="69"/>
    </row>
    <row r="79" spans="1:10">
      <c r="A79" s="68"/>
      <c r="B79" s="70"/>
      <c r="C79" s="70" t="s">
        <v>196</v>
      </c>
      <c r="D79" s="89">
        <f>SUM(C75:D78)</f>
        <v>0</v>
      </c>
      <c r="E79" s="64"/>
      <c r="F79" s="71"/>
      <c r="G79" s="71"/>
      <c r="H79" s="124"/>
      <c r="I79" s="69"/>
      <c r="J79" s="69"/>
    </row>
    <row r="80" spans="1:10">
      <c r="A80" s="88" t="s">
        <v>197</v>
      </c>
      <c r="B80" s="88"/>
      <c r="C80" s="88"/>
      <c r="D80" s="88"/>
      <c r="E80" s="88"/>
      <c r="F80" s="88"/>
      <c r="G80" s="88"/>
      <c r="H80" s="88"/>
      <c r="I80" s="69"/>
      <c r="J80" s="69"/>
    </row>
    <row r="81" spans="1:10" ht="18.75" customHeight="1">
      <c r="A81" s="172"/>
      <c r="B81" s="173"/>
      <c r="C81" s="173"/>
      <c r="D81" s="173"/>
      <c r="E81" s="173"/>
      <c r="F81" s="173"/>
      <c r="G81" s="173"/>
      <c r="H81" s="173"/>
      <c r="I81" s="173"/>
      <c r="J81" s="173"/>
    </row>
    <row r="82" spans="1:10" ht="18.75" customHeight="1">
      <c r="A82" s="174"/>
      <c r="B82" s="175"/>
      <c r="C82" s="175"/>
      <c r="D82" s="175"/>
      <c r="E82" s="175"/>
      <c r="F82" s="175"/>
      <c r="G82" s="175"/>
      <c r="H82" s="175"/>
      <c r="I82" s="175"/>
      <c r="J82" s="175"/>
    </row>
    <row r="83" spans="1:10" ht="18.75" customHeight="1">
      <c r="A83" s="176"/>
      <c r="B83" s="177"/>
      <c r="C83" s="177"/>
      <c r="D83" s="177"/>
      <c r="E83" s="177"/>
      <c r="F83" s="177"/>
      <c r="G83" s="177"/>
      <c r="H83" s="177"/>
      <c r="I83" s="177"/>
      <c r="J83" s="177"/>
    </row>
    <row r="84" spans="1:10" ht="6.75" customHeight="1">
      <c r="A84" s="20"/>
      <c r="B84" s="20"/>
      <c r="C84" s="20"/>
      <c r="D84" s="20"/>
      <c r="E84" s="20"/>
      <c r="F84" s="20"/>
      <c r="G84" s="20"/>
      <c r="H84" s="20"/>
      <c r="I84" s="20"/>
      <c r="J84" s="69"/>
    </row>
    <row r="85" spans="1:10" ht="15.75" thickBot="1">
      <c r="A85" s="72" t="s">
        <v>198</v>
      </c>
      <c r="B85" s="73"/>
      <c r="C85" s="73"/>
      <c r="D85" s="73"/>
      <c r="E85" s="73"/>
      <c r="F85" s="73"/>
      <c r="G85" s="73"/>
      <c r="H85" s="73"/>
      <c r="I85" s="73"/>
      <c r="J85" s="73"/>
    </row>
    <row r="86" spans="1:10" ht="9" customHeight="1">
      <c r="A86" s="74"/>
      <c r="B86" s="75"/>
      <c r="C86" s="71"/>
      <c r="D86" s="71"/>
      <c r="E86" s="76"/>
      <c r="F86" s="61"/>
      <c r="G86" s="61"/>
      <c r="H86" s="61"/>
      <c r="I86" s="69"/>
      <c r="J86" s="69"/>
    </row>
    <row r="87" spans="1:10">
      <c r="A87" s="77" t="s">
        <v>189</v>
      </c>
      <c r="B87" s="61"/>
      <c r="C87" s="61"/>
      <c r="D87" s="61"/>
      <c r="E87" s="61"/>
      <c r="F87" s="61"/>
      <c r="G87" s="61"/>
      <c r="H87" s="61"/>
      <c r="I87" s="69"/>
      <c r="J87" s="69"/>
    </row>
    <row r="88" spans="1:10" ht="22.5" customHeight="1">
      <c r="A88" s="182" t="s">
        <v>199</v>
      </c>
      <c r="B88" s="182"/>
      <c r="C88" s="182"/>
      <c r="D88" s="182"/>
      <c r="E88" s="182"/>
      <c r="F88" s="182"/>
      <c r="G88" s="182"/>
      <c r="H88" s="182"/>
      <c r="I88" s="182"/>
      <c r="J88" s="182"/>
    </row>
    <row r="89" spans="1:10" ht="17.25" customHeight="1">
      <c r="A89" s="182" t="s">
        <v>200</v>
      </c>
      <c r="B89" s="183"/>
      <c r="C89" s="183"/>
      <c r="D89" s="183"/>
      <c r="E89" s="183"/>
      <c r="F89" s="183"/>
      <c r="G89" s="78"/>
      <c r="H89" s="78"/>
      <c r="I89" s="61"/>
      <c r="J89" s="61"/>
    </row>
    <row r="90" spans="1:10" ht="27.75" customHeight="1">
      <c r="A90" s="178" t="s">
        <v>201</v>
      </c>
      <c r="B90" s="178"/>
      <c r="C90" s="178"/>
      <c r="D90" s="178"/>
      <c r="E90" s="178"/>
      <c r="F90" s="178"/>
      <c r="G90" s="178"/>
      <c r="H90" s="178"/>
      <c r="I90" s="178"/>
      <c r="J90" s="178"/>
    </row>
    <row r="91" spans="1:10" ht="34.5" customHeight="1">
      <c r="A91" s="178" t="s">
        <v>202</v>
      </c>
      <c r="B91" s="178"/>
      <c r="C91" s="178"/>
      <c r="D91" s="178"/>
      <c r="E91" s="178"/>
      <c r="F91" s="178"/>
      <c r="G91" s="178"/>
      <c r="H91" s="178"/>
      <c r="I91" s="178"/>
      <c r="J91" s="178"/>
    </row>
    <row r="92" spans="1:10" ht="10.5" customHeight="1">
      <c r="A92" s="79"/>
      <c r="B92" s="79"/>
      <c r="C92" s="79"/>
      <c r="D92" s="79"/>
      <c r="E92" s="79"/>
      <c r="F92" s="79"/>
      <c r="G92" s="79"/>
      <c r="H92" s="79"/>
      <c r="I92" s="69"/>
      <c r="J92" s="69"/>
    </row>
    <row r="93" spans="1:10" ht="22.5">
      <c r="A93" s="184" t="s">
        <v>192</v>
      </c>
      <c r="B93" s="184"/>
      <c r="C93" s="80" t="s">
        <v>203</v>
      </c>
      <c r="D93" s="81" t="s">
        <v>204</v>
      </c>
      <c r="E93" s="185" t="s">
        <v>205</v>
      </c>
      <c r="F93" s="186"/>
      <c r="G93" s="82" t="s">
        <v>194</v>
      </c>
      <c r="H93" s="179" t="s">
        <v>206</v>
      </c>
      <c r="I93" s="179"/>
      <c r="J93" s="69"/>
    </row>
    <row r="94" spans="1:10">
      <c r="A94" s="193"/>
      <c r="B94" s="193"/>
      <c r="C94" s="95"/>
      <c r="D94" s="83"/>
      <c r="E94" s="194"/>
      <c r="F94" s="195"/>
      <c r="G94" s="84"/>
      <c r="H94" s="180"/>
      <c r="I94" s="180"/>
      <c r="J94" s="69"/>
    </row>
    <row r="95" spans="1:10">
      <c r="A95" s="193"/>
      <c r="B95" s="193"/>
      <c r="C95" s="95"/>
      <c r="D95" s="83"/>
      <c r="E95" s="194"/>
      <c r="F95" s="195"/>
      <c r="G95" s="84"/>
      <c r="H95" s="180"/>
      <c r="I95" s="180"/>
      <c r="J95" s="69"/>
    </row>
    <row r="96" spans="1:10">
      <c r="A96" s="193"/>
      <c r="B96" s="193"/>
      <c r="C96" s="95"/>
      <c r="D96" s="83"/>
      <c r="E96" s="194"/>
      <c r="F96" s="195"/>
      <c r="G96" s="84"/>
      <c r="H96" s="180"/>
      <c r="I96" s="180"/>
      <c r="J96" s="69"/>
    </row>
    <row r="97" spans="1:10">
      <c r="A97" s="193"/>
      <c r="B97" s="193"/>
      <c r="C97" s="95"/>
      <c r="D97" s="83"/>
      <c r="E97" s="194"/>
      <c r="F97" s="195"/>
      <c r="G97" s="84"/>
      <c r="H97" s="180"/>
      <c r="I97" s="180"/>
      <c r="J97" s="69"/>
    </row>
    <row r="98" spans="1:10">
      <c r="A98" s="193"/>
      <c r="B98" s="193"/>
      <c r="C98" s="95"/>
      <c r="D98" s="83"/>
      <c r="E98" s="194"/>
      <c r="F98" s="195"/>
      <c r="G98" s="84"/>
      <c r="H98" s="180"/>
      <c r="I98" s="180"/>
      <c r="J98" s="69"/>
    </row>
    <row r="99" spans="1:10">
      <c r="A99" s="74"/>
      <c r="B99" s="85" t="s">
        <v>196</v>
      </c>
      <c r="C99" s="89">
        <f>SUM(C94:D98)</f>
        <v>0</v>
      </c>
      <c r="D99" s="86"/>
      <c r="E99" s="74"/>
      <c r="F99" s="66"/>
      <c r="G99" s="66"/>
      <c r="H99" s="66"/>
      <c r="I99" s="69"/>
      <c r="J99" s="69"/>
    </row>
    <row r="101" spans="1:10" ht="33.75" customHeight="1">
      <c r="A101" s="197" t="s">
        <v>275</v>
      </c>
      <c r="B101" s="197"/>
      <c r="C101" s="197"/>
      <c r="D101" s="197"/>
      <c r="E101" s="197"/>
      <c r="F101" s="197"/>
      <c r="G101" s="197"/>
      <c r="H101" s="197"/>
      <c r="I101" s="197"/>
      <c r="J101" s="197"/>
    </row>
    <row r="102" spans="1:10">
      <c r="B102" s="196" t="s">
        <v>277</v>
      </c>
      <c r="C102" s="196"/>
      <c r="D102" s="196"/>
      <c r="E102" s="196"/>
      <c r="F102" s="151" t="e">
        <f>E54</f>
        <v>#DIV/0!</v>
      </c>
    </row>
    <row r="103" spans="1:10">
      <c r="B103" s="198" t="s">
        <v>276</v>
      </c>
      <c r="C103" s="198"/>
      <c r="D103" s="198"/>
      <c r="E103" s="198"/>
      <c r="F103" s="151" t="e">
        <f>IF(E52-E53&gt;0,E52-E53,0)</f>
        <v>#DIV/0!</v>
      </c>
    </row>
    <row r="104" spans="1:10" ht="15.75" thickBot="1"/>
    <row r="105" spans="1:10">
      <c r="A105" s="105" t="s">
        <v>227</v>
      </c>
      <c r="B105" s="105"/>
      <c r="C105" s="105"/>
      <c r="D105" s="105"/>
      <c r="E105" s="105"/>
      <c r="F105" s="105"/>
      <c r="G105" s="105"/>
      <c r="H105" s="105"/>
      <c r="I105" s="105"/>
      <c r="J105" s="105"/>
    </row>
    <row r="106" spans="1:10" ht="12.75" customHeight="1">
      <c r="A106" s="37"/>
      <c r="B106" s="37"/>
      <c r="C106" s="37"/>
      <c r="D106" s="37"/>
      <c r="E106" s="37"/>
      <c r="F106" s="37"/>
      <c r="G106" s="37"/>
      <c r="H106" s="37"/>
      <c r="I106" s="37"/>
      <c r="J106" s="37"/>
    </row>
    <row r="107" spans="1:10" ht="11.25" customHeight="1">
      <c r="A107" s="128"/>
      <c r="B107" s="128"/>
      <c r="C107" s="128"/>
      <c r="D107" s="128"/>
      <c r="E107" s="128"/>
      <c r="F107" s="128"/>
      <c r="G107" s="128"/>
      <c r="H107" s="128"/>
      <c r="I107" s="128"/>
      <c r="J107" s="128"/>
    </row>
    <row r="108" spans="1:10" ht="10.5" customHeight="1">
      <c r="A108" s="129"/>
      <c r="B108" s="129"/>
      <c r="C108" s="129"/>
      <c r="D108" s="129"/>
      <c r="E108" s="129"/>
      <c r="F108" s="129"/>
      <c r="G108" s="129"/>
      <c r="H108" s="129"/>
      <c r="I108" s="129"/>
      <c r="J108" s="129"/>
    </row>
    <row r="109" spans="1:10" ht="12.75" customHeight="1">
      <c r="A109" s="129"/>
      <c r="B109" s="129"/>
      <c r="C109" s="129"/>
      <c r="D109" s="129"/>
      <c r="E109" s="129"/>
      <c r="F109" s="129"/>
      <c r="G109" s="129"/>
      <c r="H109" s="129"/>
      <c r="I109" s="129"/>
      <c r="J109" s="129"/>
    </row>
    <row r="110" spans="1:10" ht="15.75" thickBot="1">
      <c r="A110" s="130" t="s">
        <v>228</v>
      </c>
      <c r="B110" s="191"/>
      <c r="C110" s="191"/>
      <c r="D110" s="191"/>
      <c r="E110" s="191"/>
      <c r="F110" s="191"/>
      <c r="G110" s="130"/>
      <c r="H110" s="130"/>
      <c r="I110" s="130"/>
      <c r="J110" s="130"/>
    </row>
    <row r="111" spans="1:10" ht="8.25" customHeight="1">
      <c r="A111" s="21"/>
      <c r="C111" s="22"/>
      <c r="D111" s="22"/>
      <c r="E111" s="22"/>
      <c r="F111" s="22"/>
      <c r="G111" s="22"/>
      <c r="H111" s="22"/>
    </row>
    <row r="112" spans="1:10" ht="93" customHeight="1">
      <c r="A112" s="192" t="s">
        <v>265</v>
      </c>
      <c r="B112" s="192"/>
      <c r="C112" s="192"/>
      <c r="D112" s="192"/>
      <c r="E112" s="192"/>
      <c r="F112" s="192"/>
      <c r="G112" s="192"/>
      <c r="H112" s="192"/>
      <c r="I112" s="192"/>
      <c r="J112" s="192"/>
    </row>
  </sheetData>
  <sheetProtection algorithmName="SHA-512" hashValue="LztCeyYOhqnh3KonZiMGogq8HKw6O0sviPxqfbthvt7Qm9qA/MwJr2v6wjcbGO5JCLCJs9uCiB9clIqp6C8RmA==" saltValue="obK1e5dl1eo6zxMk9YYC/g==" spinCount="100000" sheet="1" formatCells="0" formatColumns="0" formatRows="0"/>
  <mergeCells count="99">
    <mergeCell ref="A50:D50"/>
    <mergeCell ref="A51:D51"/>
    <mergeCell ref="A52:D52"/>
    <mergeCell ref="A53:D53"/>
    <mergeCell ref="A11:J11"/>
    <mergeCell ref="A38:C38"/>
    <mergeCell ref="A44:C44"/>
    <mergeCell ref="A45:C45"/>
    <mergeCell ref="A46:C46"/>
    <mergeCell ref="A47:C47"/>
    <mergeCell ref="A48:C48"/>
    <mergeCell ref="A39:C39"/>
    <mergeCell ref="I8:J8"/>
    <mergeCell ref="G8:H8"/>
    <mergeCell ref="H77:I77"/>
    <mergeCell ref="H74:I74"/>
    <mergeCell ref="B75:C75"/>
    <mergeCell ref="B76:C76"/>
    <mergeCell ref="B78:C78"/>
    <mergeCell ref="H97:I97"/>
    <mergeCell ref="H98:I98"/>
    <mergeCell ref="E97:F97"/>
    <mergeCell ref="A1:H1"/>
    <mergeCell ref="C8:E8"/>
    <mergeCell ref="A10:E10"/>
    <mergeCell ref="A2:J2"/>
    <mergeCell ref="A6:J6"/>
    <mergeCell ref="A8:B8"/>
    <mergeCell ref="A5:J5"/>
    <mergeCell ref="A64:J64"/>
    <mergeCell ref="A65:J65"/>
    <mergeCell ref="A66:J66"/>
    <mergeCell ref="H10:J10"/>
    <mergeCell ref="H94:I94"/>
    <mergeCell ref="A71:G71"/>
    <mergeCell ref="B110:F110"/>
    <mergeCell ref="A112:J112"/>
    <mergeCell ref="A94:B94"/>
    <mergeCell ref="E94:F94"/>
    <mergeCell ref="A95:B95"/>
    <mergeCell ref="E95:F95"/>
    <mergeCell ref="A96:B96"/>
    <mergeCell ref="E96:F96"/>
    <mergeCell ref="E98:F98"/>
    <mergeCell ref="A97:B97"/>
    <mergeCell ref="B102:E102"/>
    <mergeCell ref="A101:J101"/>
    <mergeCell ref="B103:E103"/>
    <mergeCell ref="A98:B98"/>
    <mergeCell ref="H95:I95"/>
    <mergeCell ref="H96:I96"/>
    <mergeCell ref="A81:J83"/>
    <mergeCell ref="A91:J91"/>
    <mergeCell ref="H93:I93"/>
    <mergeCell ref="H78:I78"/>
    <mergeCell ref="A62:J62"/>
    <mergeCell ref="A63:J63"/>
    <mergeCell ref="A89:F89"/>
    <mergeCell ref="A93:B93"/>
    <mergeCell ref="E93:F93"/>
    <mergeCell ref="A90:J90"/>
    <mergeCell ref="A88:J88"/>
    <mergeCell ref="B74:C74"/>
    <mergeCell ref="B77:C77"/>
    <mergeCell ref="A72:J72"/>
    <mergeCell ref="H75:I75"/>
    <mergeCell ref="H76:I76"/>
    <mergeCell ref="A58:J58"/>
    <mergeCell ref="A59:J59"/>
    <mergeCell ref="A60:J60"/>
    <mergeCell ref="A54:D54"/>
    <mergeCell ref="I14:J14"/>
    <mergeCell ref="A14:C14"/>
    <mergeCell ref="D14:F14"/>
    <mergeCell ref="A25:C25"/>
    <mergeCell ref="A40:C40"/>
    <mergeCell ref="A41:C41"/>
    <mergeCell ref="A42:C42"/>
    <mergeCell ref="A43:C43"/>
    <mergeCell ref="A34:C34"/>
    <mergeCell ref="A35:C35"/>
    <mergeCell ref="A36:C36"/>
    <mergeCell ref="A37:C37"/>
    <mergeCell ref="A61:J61"/>
    <mergeCell ref="A18:C18"/>
    <mergeCell ref="A28:C28"/>
    <mergeCell ref="A20:C20"/>
    <mergeCell ref="A21:C21"/>
    <mergeCell ref="A22:C22"/>
    <mergeCell ref="A23:C23"/>
    <mergeCell ref="A24:C24"/>
    <mergeCell ref="A19:C19"/>
    <mergeCell ref="A29:C29"/>
    <mergeCell ref="A30:C30"/>
    <mergeCell ref="A31:C31"/>
    <mergeCell ref="A32:C32"/>
    <mergeCell ref="A33:C33"/>
    <mergeCell ref="A26:C26"/>
    <mergeCell ref="A27:C27"/>
  </mergeCells>
  <dataValidations disablePrompts="1" count="5">
    <dataValidation type="decimal" allowBlank="1" showInputMessage="1" showErrorMessage="1" error="error:jornada no pot ser inferior al 50% o superior a l'ordinària de l'empresa" sqref="D49">
      <formula1>C49/2</formula1>
      <formula2>C49</formula2>
    </dataValidation>
    <dataValidation type="list" allowBlank="1" showInputMessage="1" showErrorMessage="1" sqref="D94:D98 E75:E78">
      <formula1>"Sol·licitat,Concedit"</formula1>
    </dataValidation>
    <dataValidation type="decimal" operator="lessThanOrEqual" allowBlank="1" showInputMessage="1" showErrorMessage="1" sqref="C49">
      <formula1>40</formula1>
    </dataValidation>
    <dataValidation type="list" allowBlank="1" showInputMessage="1" showErrorMessage="1" sqref="C8">
      <formula1>TIPUS_ENTITAT</formula1>
    </dataValidation>
    <dataValidation type="list" allowBlank="1" showInputMessage="1" showErrorMessage="1" sqref="A10">
      <formula1>sector</formula1>
    </dataValidation>
  </dataValidations>
  <pageMargins left="0.70866141732283472" right="0.70866141732283472" top="0.74803149606299213" bottom="0.74803149606299213" header="0.31496062992125984" footer="0.31496062992125984"/>
  <pageSetup paperSize="9" scale="90" orientation="landscape" horizontalDpi="300" r:id="rId1"/>
  <headerFooter>
    <oddHeader>&amp;L&amp;G&amp;R&amp;"Helvetica Light*,Normal"&amp;8G146NPJO-201-01</oddHeader>
    <oddFooter>&amp;L&amp;G&amp;C&amp;G&amp;R&amp;G</oddFooter>
  </headerFooter>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1062" r:id="rId5" name="Check Box 38">
              <controlPr defaultSize="0" autoFill="0" autoLine="0" autoPict="0">
                <anchor moveWithCells="1">
                  <from>
                    <xdr:col>0</xdr:col>
                    <xdr:colOff>95250</xdr:colOff>
                    <xdr:row>88</xdr:row>
                    <xdr:rowOff>161925</xdr:rowOff>
                  </from>
                  <to>
                    <xdr:col>0</xdr:col>
                    <xdr:colOff>400050</xdr:colOff>
                    <xdr:row>90</xdr:row>
                    <xdr:rowOff>0</xdr:rowOff>
                  </to>
                </anchor>
              </controlPr>
            </control>
          </mc:Choice>
        </mc:AlternateContent>
        <mc:AlternateContent xmlns:mc="http://schemas.openxmlformats.org/markup-compatibility/2006">
          <mc:Choice Requires="x14">
            <control shapeId="1066" r:id="rId6" name="Check Box 42">
              <controlPr defaultSize="0" autoFill="0" autoLine="0" autoPict="0">
                <anchor moveWithCells="1">
                  <from>
                    <xdr:col>0</xdr:col>
                    <xdr:colOff>9525</xdr:colOff>
                    <xdr:row>70</xdr:row>
                    <xdr:rowOff>85725</xdr:rowOff>
                  </from>
                  <to>
                    <xdr:col>0</xdr:col>
                    <xdr:colOff>333375</xdr:colOff>
                    <xdr:row>71</xdr:row>
                    <xdr:rowOff>0</xdr:rowOff>
                  </to>
                </anchor>
              </controlPr>
            </control>
          </mc:Choice>
        </mc:AlternateContent>
        <mc:AlternateContent xmlns:mc="http://schemas.openxmlformats.org/markup-compatibility/2006">
          <mc:Choice Requires="x14">
            <control shapeId="1067" r:id="rId7" name="Check Box 43">
              <controlPr defaultSize="0" autoFill="0" autoLine="0" autoPict="0">
                <anchor moveWithCells="1">
                  <from>
                    <xdr:col>0</xdr:col>
                    <xdr:colOff>9525</xdr:colOff>
                    <xdr:row>70</xdr:row>
                    <xdr:rowOff>342900</xdr:rowOff>
                  </from>
                  <to>
                    <xdr:col>0</xdr:col>
                    <xdr:colOff>333375</xdr:colOff>
                    <xdr:row>71</xdr:row>
                    <xdr:rowOff>180975</xdr:rowOff>
                  </to>
                </anchor>
              </controlPr>
            </control>
          </mc:Choice>
        </mc:AlternateContent>
        <mc:AlternateContent xmlns:mc="http://schemas.openxmlformats.org/markup-compatibility/2006">
          <mc:Choice Requires="x14">
            <control shapeId="1068" r:id="rId8" name="Check Box 44">
              <controlPr defaultSize="0" autoFill="0" autoLine="0" autoPict="0">
                <anchor moveWithCells="1">
                  <from>
                    <xdr:col>0</xdr:col>
                    <xdr:colOff>104775</xdr:colOff>
                    <xdr:row>90</xdr:row>
                    <xdr:rowOff>19050</xdr:rowOff>
                  </from>
                  <to>
                    <xdr:col>0</xdr:col>
                    <xdr:colOff>409575</xdr:colOff>
                    <xdr:row>90</xdr:row>
                    <xdr:rowOff>238125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8"/>
  <sheetViews>
    <sheetView view="pageLayout" topLeftCell="A16" zoomScale="87" zoomScaleNormal="100" zoomScaleSheetLayoutView="100" zoomScalePageLayoutView="87" workbookViewId="0">
      <selection activeCell="L8" sqref="L8"/>
    </sheetView>
  </sheetViews>
  <sheetFormatPr defaultRowHeight="15"/>
  <cols>
    <col min="1" max="4" width="12.7109375" customWidth="1"/>
    <col min="5" max="5" width="15.85546875" customWidth="1"/>
    <col min="6" max="6" width="13" customWidth="1"/>
    <col min="7" max="7" width="13.5703125" customWidth="1"/>
    <col min="8" max="8" width="12.42578125" customWidth="1"/>
    <col min="9" max="9" width="11.42578125" customWidth="1"/>
    <col min="10" max="10" width="12.7109375" customWidth="1"/>
    <col min="11" max="11" width="17.140625" customWidth="1"/>
    <col min="12" max="12" width="11" customWidth="1"/>
    <col min="13" max="13" width="15.85546875" customWidth="1"/>
    <col min="14" max="16" width="0" hidden="1" customWidth="1"/>
  </cols>
  <sheetData>
    <row r="1" spans="1:13" ht="15.75">
      <c r="A1" s="199" t="s">
        <v>211</v>
      </c>
      <c r="B1" s="199"/>
      <c r="C1" s="199"/>
      <c r="D1" s="199"/>
      <c r="E1" s="199"/>
      <c r="F1" s="199"/>
      <c r="G1" s="199"/>
      <c r="H1" s="199"/>
      <c r="I1" s="199"/>
      <c r="J1" s="199"/>
    </row>
    <row r="2" spans="1:13" ht="15.75">
      <c r="A2" s="199" t="s">
        <v>242</v>
      </c>
      <c r="B2" s="199"/>
      <c r="C2" s="199"/>
      <c r="D2" s="199"/>
      <c r="E2" s="199"/>
      <c r="F2" s="199"/>
      <c r="G2" s="199"/>
      <c r="H2" s="199"/>
      <c r="I2" s="199"/>
      <c r="J2" s="199"/>
      <c r="K2" s="199"/>
      <c r="L2" s="199"/>
      <c r="M2" s="199"/>
    </row>
    <row r="3" spans="1:13" ht="6" customHeight="1">
      <c r="A3" s="97"/>
      <c r="B3" s="97"/>
      <c r="C3" s="97"/>
      <c r="D3" s="97"/>
      <c r="E3" s="97"/>
      <c r="F3" s="97"/>
      <c r="G3" s="97"/>
      <c r="H3" s="97"/>
      <c r="I3" s="97"/>
      <c r="J3" s="97"/>
      <c r="K3" s="97"/>
      <c r="L3" s="97"/>
      <c r="M3" s="97"/>
    </row>
    <row r="4" spans="1:13" ht="15.75" thickBot="1">
      <c r="A4" s="202" t="s">
        <v>11</v>
      </c>
      <c r="B4" s="202"/>
      <c r="C4" s="202"/>
      <c r="D4" s="202"/>
      <c r="E4" s="202"/>
      <c r="F4" s="202"/>
      <c r="G4" s="202"/>
      <c r="H4" s="202"/>
      <c r="I4" s="202"/>
      <c r="J4" s="202"/>
      <c r="K4" s="202"/>
      <c r="L4" s="202"/>
      <c r="M4" s="202"/>
    </row>
    <row r="5" spans="1:13">
      <c r="A5" s="1" t="s">
        <v>12</v>
      </c>
      <c r="B5" s="2"/>
      <c r="C5" s="3" t="s">
        <v>172</v>
      </c>
      <c r="D5" s="4"/>
      <c r="E5" s="4"/>
      <c r="F5" s="2" t="s">
        <v>0</v>
      </c>
      <c r="G5" s="6"/>
      <c r="H5" s="6" t="s">
        <v>2</v>
      </c>
      <c r="I5" s="6"/>
      <c r="J5" s="2"/>
      <c r="K5" s="5" t="s">
        <v>271</v>
      </c>
      <c r="L5" s="100"/>
      <c r="M5" s="5"/>
    </row>
    <row r="6" spans="1:13" ht="15.75" customHeight="1">
      <c r="A6" s="203">
        <f>'DECLARACIÓ BENEFICIARI'!A8:B8</f>
        <v>0</v>
      </c>
      <c r="B6" s="203"/>
      <c r="C6" s="200"/>
      <c r="D6" s="200"/>
      <c r="E6" s="200"/>
      <c r="F6" s="131">
        <f>'DECLARACIÓ BENEFICIARI'!F8</f>
        <v>0</v>
      </c>
      <c r="G6" s="131"/>
      <c r="H6" s="217">
        <f>'DECLARACIÓ BENEFICIARI'!H8:H8</f>
        <v>0</v>
      </c>
      <c r="I6" s="217"/>
      <c r="J6" s="131"/>
      <c r="K6" s="218">
        <f>'DECLARACIÓ BENEFICIARI'!H8</f>
        <v>0</v>
      </c>
      <c r="L6" s="218"/>
      <c r="M6" s="218"/>
    </row>
    <row r="7" spans="1:13" ht="25.5" customHeight="1" thickBot="1">
      <c r="A7" s="211"/>
      <c r="B7" s="211"/>
      <c r="C7" s="211"/>
      <c r="D7" s="211"/>
      <c r="E7" s="211"/>
      <c r="F7" s="211"/>
      <c r="G7" s="211"/>
      <c r="H7" s="211"/>
      <c r="I7" s="211"/>
      <c r="J7" s="211"/>
      <c r="K7" s="211"/>
      <c r="L7" s="211"/>
      <c r="M7" s="211"/>
    </row>
    <row r="8" spans="1:13" ht="15.75" thickBot="1">
      <c r="A8" s="11"/>
      <c r="B8" s="11"/>
      <c r="C8" s="11"/>
      <c r="D8" s="11"/>
      <c r="E8" s="11"/>
      <c r="F8" s="11"/>
      <c r="G8" s="11"/>
      <c r="H8" s="11"/>
      <c r="I8" s="11"/>
      <c r="J8" s="11"/>
      <c r="K8" s="23"/>
      <c r="L8" s="23"/>
      <c r="M8" s="23"/>
    </row>
    <row r="9" spans="1:13" ht="15.75" thickBot="1">
      <c r="A9" s="107" t="s">
        <v>230</v>
      </c>
      <c r="B9" s="107"/>
      <c r="C9" s="107"/>
      <c r="D9" s="107"/>
      <c r="E9" s="107"/>
      <c r="F9" s="107"/>
      <c r="G9" s="107"/>
      <c r="H9" s="107"/>
      <c r="I9" s="107"/>
      <c r="J9" s="107"/>
      <c r="K9" s="104"/>
      <c r="L9" s="104"/>
      <c r="M9" s="104"/>
    </row>
    <row r="10" spans="1:13">
      <c r="A10" s="60" t="s">
        <v>5</v>
      </c>
      <c r="B10" s="60"/>
      <c r="C10" s="60"/>
      <c r="D10" s="13" t="s">
        <v>0</v>
      </c>
      <c r="F10" s="60" t="s">
        <v>231</v>
      </c>
      <c r="G10" s="13"/>
      <c r="H10" s="13"/>
      <c r="I10" s="219"/>
      <c r="J10" s="220"/>
      <c r="K10" s="24"/>
    </row>
    <row r="11" spans="1:13">
      <c r="A11" s="170"/>
      <c r="B11" s="170"/>
      <c r="C11" s="170"/>
      <c r="D11" s="126"/>
      <c r="E11" s="126"/>
      <c r="F11" s="221"/>
      <c r="G11" s="222"/>
      <c r="H11" s="222"/>
      <c r="I11" s="222"/>
      <c r="J11" s="222"/>
      <c r="K11" s="222"/>
      <c r="L11" s="222"/>
      <c r="M11" s="222"/>
    </row>
    <row r="12" spans="1:13" ht="36.75" customHeight="1">
      <c r="A12" s="212" t="s">
        <v>232</v>
      </c>
      <c r="B12" s="212"/>
      <c r="C12" s="149" t="s">
        <v>234</v>
      </c>
      <c r="D12" s="149" t="s">
        <v>233</v>
      </c>
      <c r="E12" s="149" t="s">
        <v>214</v>
      </c>
      <c r="F12" s="149" t="s">
        <v>213</v>
      </c>
      <c r="G12" s="213" t="s">
        <v>235</v>
      </c>
      <c r="H12" s="214"/>
      <c r="I12" s="214"/>
      <c r="J12" s="149" t="s">
        <v>236</v>
      </c>
      <c r="K12" s="215" t="s">
        <v>237</v>
      </c>
      <c r="L12" s="216"/>
      <c r="M12" s="216"/>
    </row>
    <row r="13" spans="1:13" ht="25.5" customHeight="1">
      <c r="A13" s="231"/>
      <c r="B13" s="231"/>
      <c r="C13" s="150"/>
      <c r="D13" s="150"/>
      <c r="E13" s="150"/>
      <c r="F13" s="150"/>
      <c r="G13" s="232"/>
      <c r="H13" s="232"/>
      <c r="I13" s="232"/>
      <c r="J13" s="143"/>
      <c r="K13" s="232"/>
      <c r="L13" s="232"/>
      <c r="M13" s="232"/>
    </row>
    <row r="14" spans="1:13" ht="25.5" customHeight="1">
      <c r="A14" s="145" t="s">
        <v>272</v>
      </c>
      <c r="B14" s="14"/>
      <c r="C14" s="14"/>
      <c r="D14" s="14"/>
      <c r="E14" s="14"/>
      <c r="F14" s="14"/>
      <c r="G14" s="109"/>
      <c r="H14" s="109"/>
      <c r="I14" s="109"/>
      <c r="J14" s="15"/>
      <c r="K14" s="111"/>
      <c r="L14" s="111"/>
      <c r="M14" s="111"/>
    </row>
    <row r="15" spans="1:13" ht="33.75" customHeight="1">
      <c r="A15" s="16" t="s">
        <v>238</v>
      </c>
      <c r="B15" s="16" t="s">
        <v>239</v>
      </c>
      <c r="C15" s="16" t="s">
        <v>256</v>
      </c>
      <c r="D15" s="233" t="s">
        <v>186</v>
      </c>
      <c r="E15" s="233" t="s">
        <v>212</v>
      </c>
      <c r="F15" s="235" t="s">
        <v>284</v>
      </c>
      <c r="G15" s="236" t="s">
        <v>241</v>
      </c>
      <c r="H15" s="236" t="s">
        <v>255</v>
      </c>
    </row>
    <row r="16" spans="1:13" ht="24.75" customHeight="1">
      <c r="A16" s="226" t="s">
        <v>243</v>
      </c>
      <c r="B16" s="227"/>
      <c r="C16" s="228"/>
      <c r="D16" s="234"/>
      <c r="E16" s="234"/>
      <c r="F16" s="235"/>
      <c r="G16" s="234"/>
      <c r="H16" s="234"/>
    </row>
    <row r="17" spans="1:16">
      <c r="A17" s="121"/>
      <c r="B17" s="121"/>
      <c r="C17" s="146">
        <f t="shared" ref="C17:C26" si="0">IF(P17&lt;0,0,P17)</f>
        <v>0</v>
      </c>
      <c r="D17" s="112">
        <v>40</v>
      </c>
      <c r="E17" s="112"/>
      <c r="F17" s="119">
        <f>G17*(E17/D17)/30</f>
        <v>0</v>
      </c>
      <c r="G17" s="120">
        <v>655.20000000000005</v>
      </c>
      <c r="H17" s="113">
        <f>IF($C$27&gt;180,C17*F17*(180/$C$27),C17*F17)</f>
        <v>0</v>
      </c>
      <c r="N17" s="148">
        <f>IF(B17&gt;0,DAYS360(A17,A18),0)</f>
        <v>0</v>
      </c>
      <c r="O17" s="148">
        <f>IF(N17&gt;180,180,N17)</f>
        <v>0</v>
      </c>
      <c r="P17" s="148">
        <f t="shared" ref="P17:P26" si="1">IF(B17&gt;0,MIN(DAYS360(A17,A18),O17),0)</f>
        <v>0</v>
      </c>
    </row>
    <row r="18" spans="1:16">
      <c r="A18" s="147">
        <f>B17+1</f>
        <v>1</v>
      </c>
      <c r="B18" s="121"/>
      <c r="C18" s="146">
        <f t="shared" si="0"/>
        <v>0</v>
      </c>
      <c r="D18" s="112">
        <v>40</v>
      </c>
      <c r="E18" s="112"/>
      <c r="F18" s="119">
        <f t="shared" ref="F18:F26" si="2">G18*(E18/D18)/30</f>
        <v>0</v>
      </c>
      <c r="G18" s="120">
        <v>655.20000000000005</v>
      </c>
      <c r="H18" s="113">
        <f t="shared" ref="H18:H26" si="3">IF($C$27&gt;180,C18*F18*(180/$C$27),C18*F18)</f>
        <v>0</v>
      </c>
      <c r="N18" s="148">
        <f t="shared" ref="N18:N25" si="4">IF(B18&gt;0,DAYS360(A18,A19),0)</f>
        <v>0</v>
      </c>
      <c r="O18" s="148">
        <f>IF(N18+N17&gt;180,180-N17,N18)</f>
        <v>0</v>
      </c>
      <c r="P18" s="148">
        <f t="shared" si="1"/>
        <v>0</v>
      </c>
    </row>
    <row r="19" spans="1:16">
      <c r="A19" s="147">
        <f t="shared" ref="A19:A26" si="5">B18+1</f>
        <v>1</v>
      </c>
      <c r="B19" s="121"/>
      <c r="C19" s="146">
        <f t="shared" si="0"/>
        <v>0</v>
      </c>
      <c r="D19" s="112">
        <v>40</v>
      </c>
      <c r="E19" s="112"/>
      <c r="F19" s="119">
        <f t="shared" si="2"/>
        <v>0</v>
      </c>
      <c r="G19" s="120">
        <v>655.20000000000005</v>
      </c>
      <c r="H19" s="113">
        <f t="shared" si="3"/>
        <v>0</v>
      </c>
      <c r="N19" s="148">
        <f t="shared" si="4"/>
        <v>0</v>
      </c>
      <c r="O19" s="148">
        <f>IF(N19+N18+N17&gt;180,180-N18-N17,N19)</f>
        <v>0</v>
      </c>
      <c r="P19" s="148">
        <f t="shared" si="1"/>
        <v>0</v>
      </c>
    </row>
    <row r="20" spans="1:16">
      <c r="A20" s="147">
        <f t="shared" si="5"/>
        <v>1</v>
      </c>
      <c r="B20" s="121"/>
      <c r="C20" s="146">
        <f t="shared" si="0"/>
        <v>0</v>
      </c>
      <c r="D20" s="112">
        <v>40</v>
      </c>
      <c r="E20" s="112"/>
      <c r="F20" s="119">
        <f t="shared" si="2"/>
        <v>0</v>
      </c>
      <c r="G20" s="120">
        <v>655.20000000000005</v>
      </c>
      <c r="H20" s="113">
        <f t="shared" si="3"/>
        <v>0</v>
      </c>
      <c r="N20" s="148">
        <f t="shared" si="4"/>
        <v>0</v>
      </c>
      <c r="O20" s="148">
        <f>IF(N20+N19+N18+N17&gt;180,180-N19-N18-N17,N20)</f>
        <v>0</v>
      </c>
      <c r="P20" s="148">
        <f t="shared" si="1"/>
        <v>0</v>
      </c>
    </row>
    <row r="21" spans="1:16">
      <c r="A21" s="147">
        <f t="shared" si="5"/>
        <v>1</v>
      </c>
      <c r="B21" s="121"/>
      <c r="C21" s="146">
        <f t="shared" si="0"/>
        <v>0</v>
      </c>
      <c r="D21" s="112">
        <v>40</v>
      </c>
      <c r="E21" s="112"/>
      <c r="F21" s="119">
        <f t="shared" si="2"/>
        <v>0</v>
      </c>
      <c r="G21" s="120">
        <v>655.20000000000005</v>
      </c>
      <c r="H21" s="113">
        <f t="shared" si="3"/>
        <v>0</v>
      </c>
      <c r="N21" s="148">
        <f t="shared" si="4"/>
        <v>0</v>
      </c>
      <c r="O21" s="148">
        <f>IF(N21+N20+N19+N18+N17&gt;180,180-N20-N19-N18-N17,N21)</f>
        <v>0</v>
      </c>
      <c r="P21" s="148">
        <f t="shared" si="1"/>
        <v>0</v>
      </c>
    </row>
    <row r="22" spans="1:16">
      <c r="A22" s="147">
        <f t="shared" si="5"/>
        <v>1</v>
      </c>
      <c r="B22" s="121"/>
      <c r="C22" s="146">
        <f t="shared" si="0"/>
        <v>0</v>
      </c>
      <c r="D22" s="112">
        <v>40</v>
      </c>
      <c r="E22" s="112"/>
      <c r="F22" s="119">
        <f t="shared" si="2"/>
        <v>0</v>
      </c>
      <c r="G22" s="120">
        <v>655.20000000000005</v>
      </c>
      <c r="H22" s="113">
        <f t="shared" si="3"/>
        <v>0</v>
      </c>
      <c r="N22" s="148">
        <f t="shared" si="4"/>
        <v>0</v>
      </c>
      <c r="O22" s="148">
        <f>IF(N22+N21+N20+N19+N18+N17&gt;180,180-N21-N20-N19-N18-N17,N22)</f>
        <v>0</v>
      </c>
      <c r="P22" s="148">
        <f t="shared" si="1"/>
        <v>0</v>
      </c>
    </row>
    <row r="23" spans="1:16">
      <c r="A23" s="147">
        <f t="shared" si="5"/>
        <v>1</v>
      </c>
      <c r="B23" s="121"/>
      <c r="C23" s="146">
        <f t="shared" si="0"/>
        <v>0</v>
      </c>
      <c r="D23" s="112">
        <v>40</v>
      </c>
      <c r="E23" s="112"/>
      <c r="F23" s="119">
        <f t="shared" si="2"/>
        <v>0</v>
      </c>
      <c r="G23" s="120">
        <v>655.20000000000005</v>
      </c>
      <c r="H23" s="113">
        <f t="shared" si="3"/>
        <v>0</v>
      </c>
      <c r="N23" s="148">
        <f t="shared" si="4"/>
        <v>0</v>
      </c>
      <c r="O23" s="148">
        <f>IF(N23+N22+N21+N20+N19+N18+N17&gt;180,180-N22-N21-N20-N19-N18-N17,N23)</f>
        <v>0</v>
      </c>
      <c r="P23" s="148">
        <f t="shared" si="1"/>
        <v>0</v>
      </c>
    </row>
    <row r="24" spans="1:16">
      <c r="A24" s="147">
        <f t="shared" si="5"/>
        <v>1</v>
      </c>
      <c r="B24" s="121"/>
      <c r="C24" s="146">
        <f t="shared" si="0"/>
        <v>0</v>
      </c>
      <c r="D24" s="112">
        <v>40</v>
      </c>
      <c r="E24" s="112"/>
      <c r="F24" s="119">
        <f t="shared" si="2"/>
        <v>0</v>
      </c>
      <c r="G24" s="120">
        <v>655.20000000000005</v>
      </c>
      <c r="H24" s="113">
        <f t="shared" si="3"/>
        <v>0</v>
      </c>
      <c r="N24" s="148">
        <f t="shared" si="4"/>
        <v>0</v>
      </c>
      <c r="O24" s="148">
        <f>IF(N24+N23+N22+N21+N20+N19+N18+N17&gt;180,180-N23-N22-N21-N20-N19-N18-N17,N24)</f>
        <v>0</v>
      </c>
      <c r="P24" s="148">
        <f t="shared" si="1"/>
        <v>0</v>
      </c>
    </row>
    <row r="25" spans="1:16">
      <c r="A25" s="147">
        <f t="shared" si="5"/>
        <v>1</v>
      </c>
      <c r="B25" s="121"/>
      <c r="C25" s="146">
        <f t="shared" si="0"/>
        <v>0</v>
      </c>
      <c r="D25" s="114">
        <v>40</v>
      </c>
      <c r="E25" s="114"/>
      <c r="F25" s="119">
        <f t="shared" si="2"/>
        <v>0</v>
      </c>
      <c r="G25" s="120">
        <v>655.20000000000005</v>
      </c>
      <c r="H25" s="113">
        <f>IF($C$27&gt;180,C25*F25*(180/$C$27),C25*F25)</f>
        <v>0</v>
      </c>
      <c r="N25" s="148">
        <f t="shared" si="4"/>
        <v>0</v>
      </c>
      <c r="O25" s="148">
        <f>IF(N25+N24+N23+N22+N21+N20+N19+N18+N17&gt;180,180-N24-N23-N22-N21-N20-N19-N18-N17,N25)</f>
        <v>0</v>
      </c>
      <c r="P25" s="148">
        <f t="shared" si="1"/>
        <v>0</v>
      </c>
    </row>
    <row r="26" spans="1:16" ht="15.75" thickBot="1">
      <c r="A26" s="147">
        <f t="shared" si="5"/>
        <v>1</v>
      </c>
      <c r="B26" s="121"/>
      <c r="C26" s="146">
        <f t="shared" si="0"/>
        <v>0</v>
      </c>
      <c r="D26" s="112">
        <v>40</v>
      </c>
      <c r="E26" s="112"/>
      <c r="F26" s="119">
        <f t="shared" si="2"/>
        <v>0</v>
      </c>
      <c r="G26" s="120">
        <v>655.20000000000005</v>
      </c>
      <c r="H26" s="113">
        <f t="shared" si="3"/>
        <v>0</v>
      </c>
      <c r="N26" s="148">
        <f>IF(B26&gt;0,DAYS360(A26,B26+1),0)</f>
        <v>0</v>
      </c>
      <c r="O26" s="148">
        <f>IF(N26+N25+N24+N23+N22+N21+N20+N19+N18+N17&gt;180,180-N25-N24-N23-N22-N21-N20-N19-N18-N17,N26)</f>
        <v>0</v>
      </c>
      <c r="P26" s="148">
        <f t="shared" si="1"/>
        <v>0</v>
      </c>
    </row>
    <row r="27" spans="1:16" ht="18.75" customHeight="1" thickBot="1">
      <c r="A27" s="108"/>
      <c r="B27" s="110"/>
      <c r="C27" s="122">
        <f>SUM(C17:C26)</f>
        <v>0</v>
      </c>
      <c r="D27" s="154" t="e">
        <f>((D17*C17)+(D18*C18)+(D19*C19)+(D20*C20)+(D21*C21)+(D22*C22)+(D23*C23)+(D24*C24)+(D25*C25)+(D26*C26))/C27</f>
        <v>#DIV/0!</v>
      </c>
      <c r="E27" s="155" t="e">
        <f>ROUND(E29,2)</f>
        <v>#DIV/0!</v>
      </c>
      <c r="F27" s="229" t="s">
        <v>257</v>
      </c>
      <c r="G27" s="230"/>
      <c r="H27" s="160" t="e">
        <f>(655.2/30)*(E27/D27)*C27</f>
        <v>#DIV/0!</v>
      </c>
      <c r="L27" s="108"/>
      <c r="M27" s="108"/>
    </row>
    <row r="28" spans="1:16">
      <c r="A28" s="108"/>
      <c r="B28" s="108"/>
      <c r="C28" s="108"/>
      <c r="D28" s="108"/>
      <c r="E28" s="108"/>
      <c r="F28" s="108"/>
      <c r="G28" s="108"/>
      <c r="H28" s="108"/>
      <c r="I28" s="108"/>
      <c r="J28" s="108"/>
      <c r="K28" s="108"/>
      <c r="L28" s="108"/>
    </row>
    <row r="29" spans="1:16">
      <c r="A29" s="108"/>
      <c r="B29" s="108"/>
      <c r="C29" s="108"/>
      <c r="D29" s="108"/>
      <c r="E29" s="156" t="e">
        <f>((E17*C17)+(E18*C18)+(E19*C19)+(E20*C20)+(E21*C21)+(E22*C22)+(E23*C23)+(E24*C24)+(E25*C25)+(E26*C26))/C27</f>
        <v>#DIV/0!</v>
      </c>
      <c r="F29" s="108"/>
      <c r="G29" s="108"/>
      <c r="H29" s="108"/>
      <c r="I29" s="108"/>
      <c r="J29" s="108"/>
      <c r="K29" s="108"/>
      <c r="L29" s="108"/>
    </row>
    <row r="30" spans="1:16" ht="15.75" thickBot="1">
      <c r="A30" s="104"/>
    </row>
    <row r="31" spans="1:16">
      <c r="A31" s="152" t="s">
        <v>227</v>
      </c>
      <c r="B31" s="105"/>
      <c r="C31" s="105"/>
      <c r="D31" s="105"/>
      <c r="E31" s="105"/>
      <c r="F31" s="105"/>
      <c r="G31" s="105"/>
      <c r="H31" s="105"/>
      <c r="I31" s="105"/>
      <c r="J31" s="105"/>
      <c r="K31" s="105"/>
      <c r="L31" s="105"/>
      <c r="M31" s="105"/>
    </row>
    <row r="32" spans="1:16" ht="12.75" customHeight="1">
      <c r="A32" s="37"/>
      <c r="B32" s="37"/>
      <c r="C32" s="37"/>
      <c r="D32" s="37"/>
      <c r="E32" s="37"/>
      <c r="F32" s="37"/>
      <c r="G32" s="37"/>
      <c r="H32" s="37"/>
      <c r="I32" s="37"/>
      <c r="J32" s="37"/>
      <c r="K32" s="37"/>
      <c r="L32" s="37"/>
      <c r="M32" s="37"/>
    </row>
    <row r="33" spans="1:13" ht="11.25" customHeight="1">
      <c r="A33" s="37"/>
      <c r="B33" s="37"/>
      <c r="C33" s="37"/>
      <c r="D33" s="37"/>
      <c r="E33" s="37"/>
      <c r="F33" s="37"/>
      <c r="G33" s="37"/>
      <c r="H33" s="37"/>
      <c r="I33" s="37"/>
      <c r="J33" s="37"/>
      <c r="K33" s="37"/>
      <c r="L33" s="37"/>
      <c r="M33" s="37"/>
    </row>
    <row r="34" spans="1:13" ht="10.5" customHeight="1">
      <c r="A34" s="129"/>
      <c r="B34" s="129"/>
      <c r="C34" s="129"/>
      <c r="D34" s="129"/>
      <c r="E34" s="129"/>
      <c r="F34" s="129"/>
      <c r="G34" s="129"/>
      <c r="H34" s="129"/>
      <c r="I34" s="129"/>
      <c r="J34" s="129"/>
      <c r="K34" s="129"/>
      <c r="L34" s="129"/>
      <c r="M34" s="129"/>
    </row>
    <row r="35" spans="1:13" ht="12.75" customHeight="1">
      <c r="A35" s="129"/>
      <c r="B35" s="129"/>
      <c r="C35" s="129"/>
      <c r="D35" s="129"/>
      <c r="E35" s="129"/>
      <c r="F35" s="129"/>
      <c r="G35" s="129"/>
      <c r="H35" s="129"/>
      <c r="I35" s="129"/>
      <c r="J35" s="129"/>
      <c r="K35" s="129"/>
      <c r="L35" s="129"/>
      <c r="M35" s="129"/>
    </row>
    <row r="36" spans="1:13" ht="15.75" thickBot="1">
      <c r="A36" s="153" t="s">
        <v>228</v>
      </c>
      <c r="B36" s="191"/>
      <c r="C36" s="191"/>
      <c r="D36" s="191"/>
      <c r="E36" s="191"/>
      <c r="F36" s="191"/>
      <c r="G36" s="130"/>
      <c r="H36" s="130"/>
      <c r="I36" s="130"/>
      <c r="J36" s="130"/>
      <c r="K36" s="130"/>
      <c r="L36" s="130"/>
      <c r="M36" s="130"/>
    </row>
    <row r="37" spans="1:13" ht="18" customHeight="1" thickBot="1">
      <c r="A37" s="21"/>
      <c r="C37" s="22"/>
      <c r="D37" s="22"/>
      <c r="E37" s="22"/>
      <c r="F37" s="22"/>
      <c r="G37" s="22"/>
      <c r="H37" s="22"/>
      <c r="I37" s="22"/>
      <c r="J37" s="22"/>
    </row>
    <row r="38" spans="1:13" ht="31.5" customHeight="1" thickBot="1">
      <c r="A38" s="223" t="s">
        <v>266</v>
      </c>
      <c r="B38" s="224"/>
      <c r="C38" s="224"/>
      <c r="D38" s="224"/>
      <c r="E38" s="224"/>
      <c r="F38" s="224"/>
      <c r="G38" s="224"/>
      <c r="H38" s="224"/>
      <c r="I38" s="224"/>
      <c r="J38" s="224"/>
      <c r="K38" s="224"/>
      <c r="L38" s="224"/>
      <c r="M38" s="225"/>
    </row>
  </sheetData>
  <sheetProtection algorithmName="SHA-512" hashValue="74H5JRTCXz17pETzY/h9h2tz0k37cKeWUfFWsft0QK0X4olN1svqpD+EJ33a2hM+0rbuh6vcBNCqaOhJZYs+Yw==" saltValue="sGrCJjZSiWGvXjHcaxLVHg==" spinCount="100000" sheet="1" objects="1" scenarios="1" formatCells="0" formatColumns="0" formatRows="0"/>
  <mergeCells count="27">
    <mergeCell ref="B36:F36"/>
    <mergeCell ref="A38:M38"/>
    <mergeCell ref="A16:C16"/>
    <mergeCell ref="F27:G27"/>
    <mergeCell ref="A13:B13"/>
    <mergeCell ref="G13:I13"/>
    <mergeCell ref="K13:M13"/>
    <mergeCell ref="D15:D16"/>
    <mergeCell ref="E15:E16"/>
    <mergeCell ref="F15:F16"/>
    <mergeCell ref="G15:G16"/>
    <mergeCell ref="H15:H16"/>
    <mergeCell ref="A12:B12"/>
    <mergeCell ref="G12:I12"/>
    <mergeCell ref="K12:M12"/>
    <mergeCell ref="A1:J1"/>
    <mergeCell ref="A2:M2"/>
    <mergeCell ref="A4:M4"/>
    <mergeCell ref="A6:B6"/>
    <mergeCell ref="C6:E6"/>
    <mergeCell ref="H6:I6"/>
    <mergeCell ref="K6:M6"/>
    <mergeCell ref="A7:M7"/>
    <mergeCell ref="I10:J10"/>
    <mergeCell ref="A11:C11"/>
    <mergeCell ref="F11:J11"/>
    <mergeCell ref="K11:M11"/>
  </mergeCells>
  <dataValidations count="6">
    <dataValidation type="decimal" allowBlank="1" showInputMessage="1" showErrorMessage="1" error="error:jornada no pot ser inferior al 50% o superior a l'ordinària de l'empresa" sqref="D28:D29 E17:E26">
      <formula1>C17/2</formula1>
      <formula2>C17</formula2>
    </dataValidation>
    <dataValidation type="list" allowBlank="1" showInputMessage="1" showErrorMessage="1" sqref="A13">
      <formula1>contracte</formula1>
    </dataValidation>
    <dataValidation type="decimal" operator="lessThanOrEqual" allowBlank="1" showInputMessage="1" showErrorMessage="1" sqref="C28:C29 D17:D26">
      <formula1>40</formula1>
    </dataValidation>
    <dataValidation type="list" allowBlank="1" showInputMessage="1" showErrorMessage="1" sqref="C6">
      <formula1>TIPUS_ENTITAT</formula1>
    </dataValidation>
    <dataValidation allowBlank="1" showInputMessage="1" showErrorMessage="1" prompt="Màxim 180 dies subvencionables" sqref="C27"/>
    <dataValidation type="date" operator="greaterThanOrEqual" allowBlank="1" showInputMessage="1" showErrorMessage="1" sqref="B17:B26">
      <formula1>A17</formula1>
    </dataValidation>
  </dataValidations>
  <pageMargins left="0.70866141732283472" right="0.70866141732283472" top="0.74803149606299213" bottom="0.74803149606299213" header="0.31496062992125984" footer="0.31496062992125984"/>
  <pageSetup paperSize="9" scale="73" orientation="landscape" horizontalDpi="300" r:id="rId1"/>
  <headerFooter>
    <oddHeader>&amp;L&amp;G&amp;R&amp;"Helvetica Light*,Normal"&amp;8G146NPJO-201-01</oddHeader>
    <oddFooter>&amp;L&amp;G&amp;C&amp;G&amp;R&amp;G</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ull2"/>
  <dimension ref="A1:R102"/>
  <sheetViews>
    <sheetView zoomScale="75" zoomScaleNormal="75" workbookViewId="0">
      <selection activeCell="H27" sqref="H27"/>
    </sheetView>
  </sheetViews>
  <sheetFormatPr defaultColWidth="16.28515625" defaultRowHeight="15"/>
  <cols>
    <col min="4" max="4" width="28.28515625" customWidth="1"/>
    <col min="8" max="8" width="16.28515625" customWidth="1"/>
  </cols>
  <sheetData>
    <row r="1" spans="1:6" ht="15.75" thickBot="1">
      <c r="A1" s="26" t="s">
        <v>13</v>
      </c>
      <c r="B1" s="26" t="s">
        <v>14</v>
      </c>
      <c r="D1" s="27" t="s">
        <v>1</v>
      </c>
      <c r="E1" s="27" t="s">
        <v>15</v>
      </c>
    </row>
    <row r="2" spans="1:6" ht="39">
      <c r="A2" s="28" t="s">
        <v>16</v>
      </c>
      <c r="B2" s="29" t="s">
        <v>17</v>
      </c>
      <c r="D2" s="30" t="s">
        <v>18</v>
      </c>
      <c r="E2" s="30" t="s">
        <v>19</v>
      </c>
      <c r="F2" s="31" t="s">
        <v>20</v>
      </c>
    </row>
    <row r="3" spans="1:6" ht="64.5">
      <c r="A3" s="32" t="s">
        <v>21</v>
      </c>
      <c r="B3" s="33" t="s">
        <v>22</v>
      </c>
      <c r="D3" s="30" t="s">
        <v>23</v>
      </c>
      <c r="E3" s="30" t="s">
        <v>24</v>
      </c>
      <c r="F3" s="31" t="s">
        <v>25</v>
      </c>
    </row>
    <row r="4" spans="1:6" ht="64.5">
      <c r="A4" s="32" t="s">
        <v>26</v>
      </c>
      <c r="B4" s="33" t="s">
        <v>27</v>
      </c>
      <c r="D4" s="30" t="s">
        <v>28</v>
      </c>
      <c r="E4" s="30" t="s">
        <v>29</v>
      </c>
      <c r="F4" s="31" t="s">
        <v>30</v>
      </c>
    </row>
    <row r="5" spans="1:6" ht="39">
      <c r="A5" s="32" t="s">
        <v>31</v>
      </c>
      <c r="B5" s="33" t="s">
        <v>32</v>
      </c>
      <c r="D5" s="30" t="s">
        <v>33</v>
      </c>
      <c r="E5" s="30" t="s">
        <v>34</v>
      </c>
      <c r="F5" s="31" t="s">
        <v>35</v>
      </c>
    </row>
    <row r="6" spans="1:6">
      <c r="A6" s="32" t="s">
        <v>36</v>
      </c>
      <c r="B6" s="33" t="s">
        <v>32</v>
      </c>
      <c r="D6" s="30" t="s">
        <v>37</v>
      </c>
      <c r="E6" s="30"/>
      <c r="F6" s="31"/>
    </row>
    <row r="7" spans="1:6" ht="39">
      <c r="A7" s="32" t="s">
        <v>38</v>
      </c>
      <c r="B7" s="33" t="s">
        <v>27</v>
      </c>
      <c r="D7" s="34" t="s">
        <v>39</v>
      </c>
      <c r="F7" s="31" t="s">
        <v>40</v>
      </c>
    </row>
    <row r="8" spans="1:6">
      <c r="A8" s="32" t="s">
        <v>41</v>
      </c>
      <c r="B8" s="33" t="s">
        <v>27</v>
      </c>
      <c r="D8" s="34" t="s">
        <v>42</v>
      </c>
    </row>
    <row r="9" spans="1:6">
      <c r="A9" s="32" t="s">
        <v>43</v>
      </c>
      <c r="B9" s="33" t="s">
        <v>17</v>
      </c>
      <c r="D9" s="34" t="s">
        <v>44</v>
      </c>
    </row>
    <row r="10" spans="1:6">
      <c r="A10" s="32" t="s">
        <v>45</v>
      </c>
      <c r="B10" s="33" t="s">
        <v>46</v>
      </c>
      <c r="D10" s="34" t="s">
        <v>47</v>
      </c>
    </row>
    <row r="11" spans="1:6">
      <c r="A11" s="32" t="s">
        <v>48</v>
      </c>
      <c r="B11" s="33" t="s">
        <v>22</v>
      </c>
      <c r="D11" s="34" t="s">
        <v>171</v>
      </c>
    </row>
    <row r="12" spans="1:6" ht="15.75" thickBot="1">
      <c r="A12" s="35" t="s">
        <v>49</v>
      </c>
      <c r="B12" s="36" t="s">
        <v>27</v>
      </c>
      <c r="E12" s="37"/>
    </row>
    <row r="13" spans="1:6" ht="15.75" thickBot="1">
      <c r="A13" s="28" t="s">
        <v>50</v>
      </c>
      <c r="B13" s="29" t="s">
        <v>17</v>
      </c>
      <c r="D13" s="36" t="s">
        <v>27</v>
      </c>
      <c r="E13" s="37"/>
      <c r="F13" s="38" t="s">
        <v>51</v>
      </c>
    </row>
    <row r="14" spans="1:6">
      <c r="A14" s="32" t="s">
        <v>52</v>
      </c>
      <c r="B14" s="33" t="s">
        <v>27</v>
      </c>
      <c r="D14" s="29" t="s">
        <v>22</v>
      </c>
      <c r="E14" s="37"/>
      <c r="F14" s="39" t="s">
        <v>53</v>
      </c>
    </row>
    <row r="15" spans="1:6" ht="15.75" thickBot="1">
      <c r="A15" s="32" t="s">
        <v>54</v>
      </c>
      <c r="B15" s="33" t="s">
        <v>27</v>
      </c>
      <c r="D15" s="36" t="s">
        <v>32</v>
      </c>
      <c r="F15" s="39" t="s">
        <v>55</v>
      </c>
    </row>
    <row r="16" spans="1:6">
      <c r="A16" s="32" t="s">
        <v>56</v>
      </c>
      <c r="B16" s="33" t="s">
        <v>22</v>
      </c>
      <c r="D16" s="29" t="s">
        <v>17</v>
      </c>
    </row>
    <row r="17" spans="1:8">
      <c r="A17" s="32" t="s">
        <v>57</v>
      </c>
      <c r="B17" s="33" t="s">
        <v>17</v>
      </c>
    </row>
    <row r="18" spans="1:8">
      <c r="A18" s="32" t="s">
        <v>58</v>
      </c>
      <c r="B18" s="33" t="s">
        <v>27</v>
      </c>
      <c r="D18" s="38" t="s">
        <v>59</v>
      </c>
      <c r="H18" s="38" t="s">
        <v>173</v>
      </c>
    </row>
    <row r="19" spans="1:8">
      <c r="A19" s="32" t="s">
        <v>60</v>
      </c>
      <c r="B19" s="33" t="s">
        <v>32</v>
      </c>
      <c r="D19" s="30" t="s">
        <v>61</v>
      </c>
      <c r="H19" s="30" t="s">
        <v>174</v>
      </c>
    </row>
    <row r="20" spans="1:8" ht="15.75" thickBot="1">
      <c r="A20" s="35" t="s">
        <v>62</v>
      </c>
      <c r="B20" s="36" t="s">
        <v>22</v>
      </c>
      <c r="D20" s="30" t="s">
        <v>63</v>
      </c>
      <c r="H20" s="30" t="s">
        <v>175</v>
      </c>
    </row>
    <row r="21" spans="1:8">
      <c r="A21" s="28" t="s">
        <v>64</v>
      </c>
      <c r="B21" s="29" t="s">
        <v>22</v>
      </c>
      <c r="D21" s="30" t="s">
        <v>65</v>
      </c>
      <c r="H21" s="30" t="s">
        <v>176</v>
      </c>
    </row>
    <row r="22" spans="1:8">
      <c r="A22" s="32" t="s">
        <v>66</v>
      </c>
      <c r="B22" s="33" t="s">
        <v>27</v>
      </c>
      <c r="D22" s="30" t="s">
        <v>67</v>
      </c>
      <c r="H22" s="30" t="s">
        <v>177</v>
      </c>
    </row>
    <row r="23" spans="1:8">
      <c r="A23" s="32" t="s">
        <v>68</v>
      </c>
      <c r="B23" s="33" t="s">
        <v>46</v>
      </c>
      <c r="D23" s="30" t="s">
        <v>69</v>
      </c>
      <c r="H23" s="30" t="s">
        <v>178</v>
      </c>
    </row>
    <row r="24" spans="1:8">
      <c r="A24" s="32" t="s">
        <v>70</v>
      </c>
      <c r="B24" s="33" t="s">
        <v>32</v>
      </c>
      <c r="D24" s="30" t="s">
        <v>71</v>
      </c>
      <c r="H24" s="30" t="s">
        <v>179</v>
      </c>
    </row>
    <row r="25" spans="1:8">
      <c r="A25" s="32" t="s">
        <v>72</v>
      </c>
      <c r="B25" s="33" t="s">
        <v>27</v>
      </c>
      <c r="D25" s="30" t="s">
        <v>73</v>
      </c>
      <c r="H25" s="30" t="s">
        <v>180</v>
      </c>
    </row>
    <row r="26" spans="1:8">
      <c r="A26" s="32" t="s">
        <v>74</v>
      </c>
      <c r="B26" s="33" t="s">
        <v>32</v>
      </c>
      <c r="D26" s="30" t="s">
        <v>75</v>
      </c>
      <c r="H26" s="30" t="s">
        <v>181</v>
      </c>
    </row>
    <row r="27" spans="1:8">
      <c r="A27" s="32" t="s">
        <v>76</v>
      </c>
      <c r="B27" s="33" t="s">
        <v>32</v>
      </c>
      <c r="D27" s="30" t="s">
        <v>77</v>
      </c>
      <c r="H27" s="30" t="s">
        <v>182</v>
      </c>
    </row>
    <row r="28" spans="1:8">
      <c r="A28" s="32" t="s">
        <v>78</v>
      </c>
      <c r="B28" s="33" t="s">
        <v>22</v>
      </c>
      <c r="D28" s="30" t="s">
        <v>79</v>
      </c>
      <c r="H28" s="30" t="s">
        <v>183</v>
      </c>
    </row>
    <row r="29" spans="1:8">
      <c r="A29" s="32" t="s">
        <v>80</v>
      </c>
      <c r="B29" s="33" t="s">
        <v>32</v>
      </c>
      <c r="D29" s="30" t="s">
        <v>81</v>
      </c>
      <c r="H29" s="30" t="s">
        <v>184</v>
      </c>
    </row>
    <row r="30" spans="1:8">
      <c r="A30" s="32" t="s">
        <v>82</v>
      </c>
      <c r="B30" s="33" t="s">
        <v>17</v>
      </c>
      <c r="D30" s="30" t="s">
        <v>83</v>
      </c>
      <c r="H30" s="30" t="s">
        <v>185</v>
      </c>
    </row>
    <row r="31" spans="1:8">
      <c r="A31" s="32" t="s">
        <v>84</v>
      </c>
      <c r="B31" s="33" t="s">
        <v>46</v>
      </c>
      <c r="D31" s="30" t="s">
        <v>85</v>
      </c>
    </row>
    <row r="32" spans="1:8" ht="15.75" thickBot="1">
      <c r="A32" s="35" t="s">
        <v>86</v>
      </c>
      <c r="B32" s="36" t="s">
        <v>22</v>
      </c>
      <c r="D32" s="30" t="s">
        <v>87</v>
      </c>
    </row>
    <row r="33" spans="1:18">
      <c r="A33" s="28" t="s">
        <v>88</v>
      </c>
      <c r="B33" s="29" t="s">
        <v>32</v>
      </c>
      <c r="D33" s="30" t="s">
        <v>89</v>
      </c>
    </row>
    <row r="34" spans="1:18">
      <c r="A34" s="32" t="s">
        <v>90</v>
      </c>
      <c r="B34" s="33" t="s">
        <v>32</v>
      </c>
      <c r="D34" s="30" t="s">
        <v>91</v>
      </c>
    </row>
    <row r="35" spans="1:18">
      <c r="A35" s="32" t="s">
        <v>92</v>
      </c>
      <c r="B35" s="33" t="s">
        <v>22</v>
      </c>
      <c r="D35" s="30" t="s">
        <v>93</v>
      </c>
    </row>
    <row r="36" spans="1:18">
      <c r="A36" s="32" t="s">
        <v>94</v>
      </c>
      <c r="B36" s="33" t="s">
        <v>32</v>
      </c>
      <c r="D36" s="30" t="s">
        <v>95</v>
      </c>
    </row>
    <row r="37" spans="1:18">
      <c r="A37" s="32" t="s">
        <v>96</v>
      </c>
      <c r="B37" s="33" t="s">
        <v>17</v>
      </c>
      <c r="D37" s="30" t="s">
        <v>97</v>
      </c>
    </row>
    <row r="38" spans="1:18">
      <c r="A38" s="32" t="s">
        <v>98</v>
      </c>
      <c r="B38" s="33" t="s">
        <v>46</v>
      </c>
      <c r="D38" s="30" t="s">
        <v>99</v>
      </c>
    </row>
    <row r="39" spans="1:18">
      <c r="A39" s="32" t="s">
        <v>100</v>
      </c>
      <c r="B39" s="33" t="s">
        <v>32</v>
      </c>
      <c r="D39" s="30" t="s">
        <v>101</v>
      </c>
    </row>
    <row r="40" spans="1:18">
      <c r="A40" s="32" t="s">
        <v>102</v>
      </c>
      <c r="B40" s="33" t="s">
        <v>32</v>
      </c>
    </row>
    <row r="41" spans="1:18">
      <c r="A41" s="32" t="s">
        <v>103</v>
      </c>
      <c r="B41" s="33" t="s">
        <v>27</v>
      </c>
    </row>
    <row r="42" spans="1:18" ht="15.75" thickBot="1">
      <c r="A42" s="35" t="s">
        <v>104</v>
      </c>
      <c r="B42" s="33" t="s">
        <v>27</v>
      </c>
    </row>
    <row r="45" spans="1:18">
      <c r="A45" s="40" t="s">
        <v>105</v>
      </c>
      <c r="B45" s="40" t="s">
        <v>106</v>
      </c>
      <c r="C45" s="40" t="s">
        <v>107</v>
      </c>
      <c r="D45" s="40" t="s">
        <v>108</v>
      </c>
      <c r="E45" s="40" t="s">
        <v>109</v>
      </c>
      <c r="F45" s="40" t="s">
        <v>110</v>
      </c>
      <c r="G45" s="41" t="s">
        <v>111</v>
      </c>
      <c r="H45" s="40" t="s">
        <v>112</v>
      </c>
      <c r="I45" s="40" t="s">
        <v>113</v>
      </c>
      <c r="J45" s="40" t="s">
        <v>114</v>
      </c>
      <c r="K45" s="40" t="s">
        <v>115</v>
      </c>
      <c r="L45" s="40" t="s">
        <v>116</v>
      </c>
      <c r="M45" s="40" t="s">
        <v>117</v>
      </c>
      <c r="N45" s="40" t="s">
        <v>187</v>
      </c>
      <c r="O45" s="40" t="s">
        <v>118</v>
      </c>
      <c r="P45" s="40" t="s">
        <v>119</v>
      </c>
      <c r="Q45" s="41"/>
      <c r="R45" s="41"/>
    </row>
    <row r="46" spans="1:18">
      <c r="A46" s="40">
        <f>'DECLARACIÓ BENEFICIARI'!A8</f>
        <v>0</v>
      </c>
      <c r="B46" s="40">
        <f>'DECLARACIÓ BENEFICIARI'!F8</f>
        <v>0</v>
      </c>
      <c r="C46" s="40">
        <f>'DECLARACIÓ BENEFICIARI'!C8</f>
        <v>0</v>
      </c>
      <c r="D46" s="40">
        <f>'DECLARACIÓ BENEFICIARI'!I8</f>
        <v>0</v>
      </c>
      <c r="E46" s="40">
        <f>'DECLARACIÓ BENEFICIARI'!A10</f>
        <v>0</v>
      </c>
      <c r="F46" s="40">
        <f>'DECLARACIÓ BENEFICIARI'!F10</f>
        <v>0</v>
      </c>
      <c r="G46" s="40">
        <f>'DECLARACIÓ BENEFICIARI'!A14</f>
        <v>0</v>
      </c>
      <c r="H46" s="40">
        <f>'DECLARACIÓ BENEFICIARI'!D14</f>
        <v>0</v>
      </c>
      <c r="I46" s="40">
        <f>'DECLARACIÓ BENEFICIARI'!G14</f>
        <v>0</v>
      </c>
      <c r="J46" s="40" t="e">
        <f>'DECLARACIÓ BENEFICIARI'!#REF!</f>
        <v>#REF!</v>
      </c>
      <c r="K46" s="40">
        <f>'DECLARACIÓ BENEFICIARI'!J14</f>
        <v>0</v>
      </c>
      <c r="L46" s="40">
        <f>'DECLARACIÓ BENEFICIARI'!E50</f>
        <v>0</v>
      </c>
      <c r="M46" s="42">
        <f>'DECLARACIÓ BENEFICIARI'!E51</f>
        <v>0</v>
      </c>
      <c r="N46" s="40">
        <f>'DECLARACIÓ BENEFICIARI'!I10</f>
        <v>0</v>
      </c>
      <c r="O46" s="40"/>
      <c r="P46" s="40"/>
      <c r="Q46" s="41"/>
      <c r="R46" s="41"/>
    </row>
    <row r="49" spans="1:2" ht="15.75" thickBot="1"/>
    <row r="50" spans="1:2">
      <c r="A50" s="43" t="s">
        <v>120</v>
      </c>
      <c r="B50" s="44">
        <v>1621537</v>
      </c>
    </row>
    <row r="51" spans="1:2" ht="25.5">
      <c r="A51" s="45" t="s">
        <v>121</v>
      </c>
      <c r="B51" s="46">
        <v>257038</v>
      </c>
    </row>
    <row r="52" spans="1:2">
      <c r="A52" s="45" t="s">
        <v>122</v>
      </c>
      <c r="B52" s="46">
        <v>219547</v>
      </c>
    </row>
    <row r="53" spans="1:2">
      <c r="A53" s="45" t="s">
        <v>123</v>
      </c>
      <c r="B53" s="46">
        <v>210941</v>
      </c>
    </row>
    <row r="54" spans="1:2">
      <c r="A54" s="45" t="s">
        <v>124</v>
      </c>
      <c r="B54" s="46">
        <v>206493</v>
      </c>
    </row>
    <row r="55" spans="1:2">
      <c r="A55" s="45" t="s">
        <v>125</v>
      </c>
      <c r="B55" s="46">
        <v>121722</v>
      </c>
    </row>
    <row r="56" spans="1:2" ht="25.5">
      <c r="A56" s="45" t="s">
        <v>126</v>
      </c>
      <c r="B56" s="46">
        <v>119717</v>
      </c>
    </row>
    <row r="57" spans="1:2" ht="25.5">
      <c r="A57" s="45" t="s">
        <v>127</v>
      </c>
      <c r="B57" s="46">
        <v>86519</v>
      </c>
    </row>
    <row r="58" spans="1:2" ht="25.5">
      <c r="A58" s="45" t="s">
        <v>128</v>
      </c>
      <c r="B58" s="46">
        <v>82428</v>
      </c>
    </row>
    <row r="59" spans="1:2" ht="25.5">
      <c r="A59" s="45" t="s">
        <v>129</v>
      </c>
      <c r="B59" s="46">
        <v>79253</v>
      </c>
    </row>
    <row r="60" spans="1:2">
      <c r="A60" s="45" t="s">
        <v>130</v>
      </c>
      <c r="B60" s="46">
        <v>76558</v>
      </c>
    </row>
    <row r="61" spans="1:2">
      <c r="A61" s="45" t="s">
        <v>131</v>
      </c>
      <c r="B61" s="46">
        <v>72987</v>
      </c>
    </row>
    <row r="62" spans="1:2" ht="25.5">
      <c r="A62" s="45" t="s">
        <v>132</v>
      </c>
      <c r="B62" s="46">
        <v>65890</v>
      </c>
    </row>
    <row r="63" spans="1:2">
      <c r="A63" s="45" t="s">
        <v>133</v>
      </c>
      <c r="B63" s="46">
        <v>63489</v>
      </c>
    </row>
    <row r="64" spans="1:2" ht="25.5">
      <c r="A64" s="45" t="s">
        <v>134</v>
      </c>
      <c r="B64" s="46">
        <v>63418</v>
      </c>
    </row>
    <row r="65" spans="1:2">
      <c r="A65" s="45" t="s">
        <v>135</v>
      </c>
      <c r="B65" s="46">
        <v>62080</v>
      </c>
    </row>
    <row r="66" spans="1:2">
      <c r="A66" s="45" t="s">
        <v>136</v>
      </c>
      <c r="B66" s="46">
        <v>60658</v>
      </c>
    </row>
    <row r="67" spans="1:2" ht="25.5">
      <c r="A67" s="45" t="s">
        <v>137</v>
      </c>
      <c r="B67" s="46">
        <v>58747</v>
      </c>
    </row>
    <row r="68" spans="1:2" ht="25.5">
      <c r="A68" s="45" t="s">
        <v>138</v>
      </c>
      <c r="B68" s="46">
        <v>52484</v>
      </c>
    </row>
    <row r="69" spans="1:2" ht="25.5">
      <c r="A69" s="45" t="s">
        <v>139</v>
      </c>
      <c r="B69" s="46">
        <v>46862</v>
      </c>
    </row>
    <row r="70" spans="1:2">
      <c r="A70" s="45" t="s">
        <v>140</v>
      </c>
      <c r="B70" s="46">
        <v>45994</v>
      </c>
    </row>
    <row r="71" spans="1:2" ht="25.5">
      <c r="A71" s="45" t="s">
        <v>141</v>
      </c>
      <c r="B71" s="46">
        <v>42919</v>
      </c>
    </row>
    <row r="72" spans="1:2">
      <c r="A72" s="45" t="s">
        <v>142</v>
      </c>
      <c r="B72" s="46">
        <v>39844</v>
      </c>
    </row>
    <row r="73" spans="1:2">
      <c r="A73" s="45" t="s">
        <v>143</v>
      </c>
      <c r="B73" s="46">
        <v>38918</v>
      </c>
    </row>
    <row r="74" spans="1:2" ht="25.5">
      <c r="A74" s="45" t="s">
        <v>144</v>
      </c>
      <c r="B74" s="46">
        <v>38425</v>
      </c>
    </row>
    <row r="75" spans="1:2">
      <c r="A75" s="45" t="s">
        <v>145</v>
      </c>
      <c r="B75" s="46">
        <v>37088</v>
      </c>
    </row>
    <row r="76" spans="1:2" ht="25.5">
      <c r="A76" s="45" t="s">
        <v>146</v>
      </c>
      <c r="B76" s="46">
        <v>33761</v>
      </c>
    </row>
    <row r="77" spans="1:2" ht="25.5">
      <c r="A77" s="45" t="s">
        <v>147</v>
      </c>
      <c r="B77" s="46">
        <v>33453</v>
      </c>
    </row>
    <row r="78" spans="1:2" ht="25.5">
      <c r="A78" s="45" t="s">
        <v>148</v>
      </c>
      <c r="B78" s="46">
        <v>32030</v>
      </c>
    </row>
    <row r="79" spans="1:2" ht="26.25" thickBot="1">
      <c r="A79" s="47" t="s">
        <v>149</v>
      </c>
      <c r="B79" s="48">
        <v>31144</v>
      </c>
    </row>
    <row r="80" spans="1:2" ht="15.75" thickBot="1">
      <c r="A80" s="49" t="s">
        <v>150</v>
      </c>
      <c r="B80" s="50"/>
    </row>
    <row r="81" spans="1:2">
      <c r="A81" s="43" t="s">
        <v>151</v>
      </c>
      <c r="B81" s="51">
        <v>96188</v>
      </c>
    </row>
    <row r="82" spans="1:2">
      <c r="A82" s="45" t="s">
        <v>152</v>
      </c>
      <c r="B82" s="52">
        <v>43330</v>
      </c>
    </row>
    <row r="83" spans="1:2">
      <c r="A83" s="45" t="s">
        <v>153</v>
      </c>
      <c r="B83" s="52">
        <v>40047</v>
      </c>
    </row>
    <row r="84" spans="1:2">
      <c r="A84" s="45" t="s">
        <v>154</v>
      </c>
      <c r="B84" s="52">
        <v>39363</v>
      </c>
    </row>
    <row r="85" spans="1:2">
      <c r="A85" s="45" t="s">
        <v>155</v>
      </c>
      <c r="B85" s="52">
        <v>33524</v>
      </c>
    </row>
    <row r="86" spans="1:2">
      <c r="A86" s="45" t="s">
        <v>156</v>
      </c>
      <c r="B86" s="52">
        <v>29985</v>
      </c>
    </row>
    <row r="87" spans="1:2">
      <c r="A87" s="45" t="s">
        <v>157</v>
      </c>
      <c r="B87" s="52">
        <v>22365</v>
      </c>
    </row>
    <row r="88" spans="1:2" ht="25.5">
      <c r="A88" s="45" t="s">
        <v>158</v>
      </c>
      <c r="B88" s="52">
        <v>21977</v>
      </c>
    </row>
    <row r="89" spans="1:2" ht="15.75" thickBot="1">
      <c r="A89" s="47" t="s">
        <v>159</v>
      </c>
      <c r="B89" s="53">
        <v>20197</v>
      </c>
    </row>
    <row r="90" spans="1:2" ht="15.75" thickBot="1">
      <c r="A90" s="49" t="s">
        <v>150</v>
      </c>
      <c r="B90" s="54"/>
    </row>
    <row r="91" spans="1:2" ht="15.75" thickBot="1">
      <c r="A91" s="55" t="s">
        <v>160</v>
      </c>
      <c r="B91" s="56">
        <v>135919</v>
      </c>
    </row>
    <row r="92" spans="1:2" ht="15.75" thickBot="1">
      <c r="A92" t="s">
        <v>150</v>
      </c>
    </row>
    <row r="93" spans="1:2">
      <c r="A93" s="43" t="s">
        <v>161</v>
      </c>
      <c r="B93" s="57">
        <v>140323</v>
      </c>
    </row>
    <row r="94" spans="1:2">
      <c r="A94" s="45" t="s">
        <v>162</v>
      </c>
      <c r="B94" s="58">
        <v>107118</v>
      </c>
    </row>
    <row r="95" spans="1:2">
      <c r="A95" s="45" t="s">
        <v>163</v>
      </c>
      <c r="B95" s="58">
        <v>35821</v>
      </c>
    </row>
    <row r="96" spans="1:2">
      <c r="A96" s="45" t="s">
        <v>164</v>
      </c>
      <c r="B96" s="58">
        <v>35143</v>
      </c>
    </row>
    <row r="97" spans="1:2">
      <c r="A97" s="45" t="s">
        <v>165</v>
      </c>
      <c r="B97" s="58">
        <v>31720</v>
      </c>
    </row>
    <row r="98" spans="1:2">
      <c r="A98" s="45" t="s">
        <v>166</v>
      </c>
      <c r="B98" s="58">
        <v>26649</v>
      </c>
    </row>
    <row r="99" spans="1:2">
      <c r="A99" s="45" t="s">
        <v>167</v>
      </c>
      <c r="B99" s="58">
        <v>25092</v>
      </c>
    </row>
    <row r="100" spans="1:2">
      <c r="A100" s="45" t="s">
        <v>168</v>
      </c>
      <c r="B100" s="58">
        <v>24265</v>
      </c>
    </row>
    <row r="101" spans="1:2">
      <c r="A101" s="45" t="s">
        <v>169</v>
      </c>
      <c r="B101" s="58">
        <v>21240</v>
      </c>
    </row>
    <row r="102" spans="1:2" ht="15.75" thickBot="1">
      <c r="A102" s="47" t="s">
        <v>170</v>
      </c>
      <c r="B102" s="59">
        <v>20866</v>
      </c>
    </row>
  </sheetData>
  <dataValidations disablePrompts="1" count="1">
    <dataValidation type="list" allowBlank="1" showInputMessage="1" showErrorMessage="1" sqref="D13:D16 E12:E14">
      <formula1>$D$11:$D$16</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Fulls de càlcul</vt:lpstr>
      </vt:variant>
      <vt:variant>
        <vt:i4>4</vt:i4>
      </vt:variant>
      <vt:variant>
        <vt:lpstr>Intervals amb nom</vt:lpstr>
      </vt:variant>
      <vt:variant>
        <vt:i4>3</vt:i4>
      </vt:variant>
    </vt:vector>
  </HeadingPairs>
  <TitlesOfParts>
    <vt:vector size="7" baseType="lpstr">
      <vt:lpstr>Instruccions</vt:lpstr>
      <vt:lpstr>DECLARACIÓ BENEFICIARI</vt:lpstr>
      <vt:lpstr>Annex (1)</vt:lpstr>
      <vt:lpstr>TAULES</vt:lpstr>
      <vt:lpstr>contracte</vt:lpstr>
      <vt:lpstr>sector</vt:lpstr>
      <vt:lpstr>TIPUS_ENTITAT</vt:lpstr>
    </vt:vector>
  </TitlesOfParts>
  <Company>SOC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dc:creator>
  <cp:lastModifiedBy>USUARI</cp:lastModifiedBy>
  <cp:lastPrinted>2016-08-18T07:30:16Z</cp:lastPrinted>
  <dcterms:created xsi:type="dcterms:W3CDTF">2015-04-27T06:48:59Z</dcterms:created>
  <dcterms:modified xsi:type="dcterms:W3CDTF">2017-08-08T12:13:42Z</dcterms:modified>
</cp:coreProperties>
</file>