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19260" windowHeight="6030" firstSheet="1" activeTab="1"/>
  </bookViews>
  <sheets>
    <sheet name="Càcul Subvenció Integrals" sheetId="1" state="hidden" r:id="rId1"/>
    <sheet name="Càlcul formació" sheetId="2" r:id="rId2"/>
    <sheet name="Full3" sheetId="3" state="hidden" r:id="rId3"/>
    <sheet name="Full1" sheetId="4" state="hidden" r:id="rId4"/>
  </sheets>
  <definedNames>
    <definedName name="ADG__Administració_i_gestió">'Càlcul formació'!$B$13:$B$22</definedName>
  </definedNames>
  <calcPr calcId="125725"/>
</workbook>
</file>

<file path=xl/calcChain.xml><?xml version="1.0" encoding="utf-8"?>
<calcChain xmlns="http://schemas.openxmlformats.org/spreadsheetml/2006/main">
  <c r="I18" i="1"/>
  <c r="I19"/>
  <c r="I24"/>
  <c r="I25"/>
  <c r="I30"/>
  <c r="I32"/>
  <c r="I33"/>
  <c r="I17"/>
  <c r="D14" i="2" l="1"/>
  <c r="F14" s="1"/>
  <c r="K14" s="1"/>
  <c r="E14" l="1"/>
  <c r="J14" s="1"/>
  <c r="G14"/>
  <c r="L14" s="1"/>
  <c r="F11" i="1"/>
  <c r="D20" s="1"/>
  <c r="D15" i="2"/>
  <c r="F15" s="1"/>
  <c r="K15" s="1"/>
  <c r="D16"/>
  <c r="G16" s="1"/>
  <c r="L16" s="1"/>
  <c r="D17"/>
  <c r="G17" s="1"/>
  <c r="L17" s="1"/>
  <c r="D18"/>
  <c r="F18" s="1"/>
  <c r="K18" s="1"/>
  <c r="D19"/>
  <c r="G19" s="1"/>
  <c r="L19" s="1"/>
  <c r="D20"/>
  <c r="F20" s="1"/>
  <c r="K20" s="1"/>
  <c r="D21"/>
  <c r="G21" s="1"/>
  <c r="L21" s="1"/>
  <c r="D22"/>
  <c r="F22" s="1"/>
  <c r="K22" s="1"/>
  <c r="D13"/>
  <c r="G13" s="1"/>
  <c r="L13" s="1"/>
  <c r="F7" i="1"/>
  <c r="D41"/>
  <c r="F13"/>
  <c r="F12"/>
  <c r="F6"/>
  <c r="F5"/>
  <c r="H35" l="1"/>
  <c r="D21"/>
  <c r="D22" s="1"/>
  <c r="F36"/>
  <c r="E22" i="2"/>
  <c r="J22" s="1"/>
  <c r="E20"/>
  <c r="J20" s="1"/>
  <c r="E18"/>
  <c r="J18" s="1"/>
  <c r="F21"/>
  <c r="K21" s="1"/>
  <c r="F19"/>
  <c r="K19" s="1"/>
  <c r="F17"/>
  <c r="K17" s="1"/>
  <c r="G22"/>
  <c r="L22" s="1"/>
  <c r="G20"/>
  <c r="L20" s="1"/>
  <c r="G18"/>
  <c r="L18" s="1"/>
  <c r="E21"/>
  <c r="J21" s="1"/>
  <c r="E19"/>
  <c r="J19" s="1"/>
  <c r="E17"/>
  <c r="J17" s="1"/>
  <c r="H20" i="1"/>
  <c r="E16" i="2"/>
  <c r="J16" s="1"/>
  <c r="F16"/>
  <c r="K16" s="1"/>
  <c r="G11" i="1"/>
  <c r="D23" s="1"/>
  <c r="H26"/>
  <c r="D34"/>
  <c r="E26"/>
  <c r="G26"/>
  <c r="E15" i="2"/>
  <c r="J15" s="1"/>
  <c r="G15"/>
  <c r="L15" s="1"/>
  <c r="L24" s="1"/>
  <c r="F13"/>
  <c r="K13" s="1"/>
  <c r="K24" s="1"/>
  <c r="E13"/>
  <c r="J13" s="1"/>
  <c r="G21" i="1"/>
  <c r="G20"/>
  <c r="H27"/>
  <c r="E27"/>
  <c r="F26"/>
  <c r="G34"/>
  <c r="D35"/>
  <c r="G35"/>
  <c r="E35"/>
  <c r="D27"/>
  <c r="H21"/>
  <c r="H22" s="1"/>
  <c r="F21"/>
  <c r="F20"/>
  <c r="G27"/>
  <c r="F27"/>
  <c r="F34"/>
  <c r="H34"/>
  <c r="E34"/>
  <c r="F35"/>
  <c r="H5"/>
  <c r="I5" s="1"/>
  <c r="D28"/>
  <c r="D26"/>
  <c r="I26" s="1"/>
  <c r="G28"/>
  <c r="E28"/>
  <c r="E29" s="1"/>
  <c r="E36"/>
  <c r="H36"/>
  <c r="G36"/>
  <c r="H28"/>
  <c r="H29" s="1"/>
  <c r="F28"/>
  <c r="F29" s="1"/>
  <c r="D36"/>
  <c r="I36" s="1"/>
  <c r="F37"/>
  <c r="E21"/>
  <c r="I21" s="1"/>
  <c r="E20"/>
  <c r="I20" s="1"/>
  <c r="G5"/>
  <c r="H11"/>
  <c r="D31" s="1"/>
  <c r="I34" l="1"/>
  <c r="I35"/>
  <c r="I27"/>
  <c r="I28"/>
  <c r="J24" i="2"/>
  <c r="G37" i="1"/>
  <c r="D37"/>
  <c r="E37"/>
  <c r="G29"/>
  <c r="G23"/>
  <c r="H23"/>
  <c r="F23"/>
  <c r="H37"/>
  <c r="E23"/>
  <c r="D29"/>
  <c r="I29" s="1"/>
  <c r="I11"/>
  <c r="D38" s="1"/>
  <c r="E31"/>
  <c r="G31"/>
  <c r="F31"/>
  <c r="H31"/>
  <c r="E22"/>
  <c r="F22"/>
  <c r="G22"/>
  <c r="I37" l="1"/>
  <c r="I31"/>
  <c r="I23"/>
  <c r="I22"/>
  <c r="F38"/>
  <c r="F39" s="1"/>
  <c r="H38"/>
  <c r="H39" s="1"/>
  <c r="E38"/>
  <c r="E39" s="1"/>
  <c r="G38"/>
  <c r="G39" s="1"/>
  <c r="D39"/>
  <c r="I38" l="1"/>
  <c r="I39"/>
  <c r="D40"/>
  <c r="D42" s="1"/>
</calcChain>
</file>

<file path=xl/comments1.xml><?xml version="1.0" encoding="utf-8"?>
<comments xmlns="http://schemas.openxmlformats.org/spreadsheetml/2006/main">
  <authors>
    <author>USUARI</author>
  </authors>
  <commentList>
    <comment ref="G4" authorId="0">
      <text>
        <r>
          <rPr>
            <b/>
            <sz val="16"/>
            <color indexed="81"/>
            <rFont val="Tahoma"/>
            <family val="2"/>
          </rPr>
          <t>(1):</t>
        </r>
        <r>
          <rPr>
            <sz val="16"/>
            <color indexed="81"/>
            <rFont val="Tahoma"/>
            <family val="2"/>
          </rPr>
          <t xml:space="preserve"> Salari tècnic + part proporcional coordinador + 25% despeses sobre aquests 2 salaris</t>
        </r>
      </text>
    </comment>
    <comment ref="H4" authorId="0">
      <text>
        <r>
          <rPr>
            <b/>
            <sz val="16"/>
            <color indexed="81"/>
            <rFont val="Tahoma"/>
            <family val="2"/>
          </rPr>
          <t xml:space="preserve">(2): </t>
        </r>
        <r>
          <rPr>
            <sz val="16"/>
            <color indexed="81"/>
            <rFont val="Tahoma"/>
            <family val="2"/>
          </rPr>
          <t>Salari tècnic + part proporcional coordinador + part proporcional tècnic acompanyament+ 25% despeses sobre aquests 3 salaris</t>
        </r>
      </text>
    </comment>
    <comment ref="I4" authorId="0">
      <text>
        <r>
          <rPr>
            <b/>
            <sz val="16"/>
            <color indexed="81"/>
            <rFont val="Tahoma"/>
            <family val="2"/>
          </rPr>
          <t xml:space="preserve">(2): </t>
        </r>
        <r>
          <rPr>
            <sz val="16"/>
            <color indexed="81"/>
            <rFont val="Tahoma"/>
            <family val="2"/>
          </rPr>
          <t>Salari tècnic + part proporcional coordinador + part proporcional tècnic acompanyament+ 25% despeses sobre aquests 3 salaris</t>
        </r>
      </text>
    </comment>
    <comment ref="D10" authorId="0">
      <text>
        <r>
          <rPr>
            <b/>
            <sz val="16"/>
            <color indexed="81"/>
            <rFont val="Tahoma"/>
            <family val="2"/>
          </rPr>
          <t xml:space="preserve">(3): </t>
        </r>
        <r>
          <rPr>
            <sz val="16"/>
            <color indexed="81"/>
            <rFont val="Tahoma"/>
            <family val="2"/>
          </rPr>
          <t>Posar salari real, si és inferior a l’establert com a màxim, o posar el màxim establert. Aquests salaris són a jornada completa, entenent com a completa 37 hores setmanals</t>
        </r>
      </text>
    </comment>
    <comment ref="C19" authorId="0">
      <text>
        <r>
          <rPr>
            <b/>
            <sz val="16"/>
            <color indexed="81"/>
            <rFont val="Tahoma"/>
            <family val="2"/>
          </rPr>
          <t xml:space="preserve">(5): </t>
        </r>
        <r>
          <rPr>
            <sz val="16"/>
            <color indexed="81"/>
            <rFont val="Tahoma"/>
            <family val="2"/>
          </rPr>
          <t>el número de grups (equivalent al número de tutors) l'ha de posar l'entitat</t>
        </r>
      </text>
    </comment>
    <comment ref="B20" authorId="0">
      <text>
        <r>
          <rPr>
            <b/>
            <sz val="20"/>
            <color indexed="81"/>
            <rFont val="Tahoma"/>
            <family val="2"/>
          </rPr>
          <t>recordeu omplir la durada prevista per cada etapa, per tal que els càlculs siguin correctes</t>
        </r>
        <r>
          <rPr>
            <sz val="20"/>
            <color indexed="81"/>
            <rFont val="Tahoma"/>
            <family val="2"/>
          </rPr>
          <t xml:space="preserve">
</t>
        </r>
      </text>
    </comment>
    <comment ref="C30" authorId="0">
      <text>
        <r>
          <rPr>
            <b/>
            <sz val="16"/>
            <color indexed="81"/>
            <rFont val="Tahoma"/>
            <family val="2"/>
          </rPr>
          <t xml:space="preserve">(4): </t>
        </r>
        <r>
          <rPr>
            <sz val="16"/>
            <color indexed="81"/>
            <rFont val="Tahoma"/>
            <family val="2"/>
          </rPr>
          <t>Calcular apart (segon full de l'excel CÀLCUL FORMACIÓ) i incorporar al quadre el total de la suma dels imports en la modalitat desitjada (per la que el centre te autorització)</t>
        </r>
      </text>
    </comment>
  </commentList>
</comments>
</file>

<file path=xl/comments2.xml><?xml version="1.0" encoding="utf-8"?>
<comments xmlns="http://schemas.openxmlformats.org/spreadsheetml/2006/main">
  <authors>
    <author>USUARI</author>
  </authors>
  <commentList>
    <comment ref="I12" authorId="0">
      <text>
        <r>
          <rPr>
            <b/>
            <sz val="10"/>
            <color indexed="81"/>
            <rFont val="Arial"/>
            <family val="2"/>
          </rPr>
          <t>NOTA: posar nombre total d'alumnes previstos en totes les edicions del curs que es plantegen, que s'haurà d'ajustar al que estableixi la normativa corresponent (certificats, acreditació entitats, etc)</t>
        </r>
        <r>
          <rPr>
            <sz val="10"/>
            <color indexed="81"/>
            <rFont val="Arial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<sst xmlns="http://schemas.openxmlformats.org/spreadsheetml/2006/main" count="2125" uniqueCount="987">
  <si>
    <t>Número de joves</t>
  </si>
  <si>
    <t>Salari coordinació</t>
  </si>
  <si>
    <t>Salari orientació</t>
  </si>
  <si>
    <t>25% despeses</t>
  </si>
  <si>
    <t>25% despeses (sobre salaris)</t>
  </si>
  <si>
    <t>TOTAL 2a ETAPA</t>
  </si>
  <si>
    <t>TOTAL 1a ETAPA</t>
  </si>
  <si>
    <t>Salari acompanyament inserció</t>
  </si>
  <si>
    <t>TOTAL 3a ETAPA</t>
  </si>
  <si>
    <t>IMPORT MÀXIM A SOL·LICITAR</t>
  </si>
  <si>
    <t>Subtotal
per punt d'actuació</t>
  </si>
  <si>
    <t>Coordinació</t>
  </si>
  <si>
    <t>Tècnic inserció</t>
  </si>
  <si>
    <t>Orientador</t>
  </si>
  <si>
    <t>Salari màxim imputable 
brut anual + SS</t>
  </si>
  <si>
    <t>Segona etapa
(8 mesos)</t>
  </si>
  <si>
    <t>Tercera etapa
(2 mesos)</t>
  </si>
  <si>
    <t>Primera etapa
(3 mesos)</t>
  </si>
  <si>
    <t>Tamany grups orientació (15-20)</t>
  </si>
  <si>
    <t>Total Joves a atendre</t>
  </si>
  <si>
    <t>PUNTS D'ACTUACIÓ</t>
  </si>
  <si>
    <t>Previsió volum de joves a la 2a fase</t>
  </si>
  <si>
    <t>Total grups tutor</t>
  </si>
  <si>
    <t>1a etapa</t>
  </si>
  <si>
    <t>2a etapa</t>
  </si>
  <si>
    <t>3a etapa</t>
  </si>
  <si>
    <t>cost TOTAL per jove</t>
  </si>
  <si>
    <t>Salari tutors/orientadors</t>
  </si>
  <si>
    <t>COST x participant en el projecte</t>
  </si>
  <si>
    <t>Fusta</t>
  </si>
  <si>
    <t>ADG</t>
  </si>
  <si>
    <t>ADGA</t>
  </si>
  <si>
    <t>Codi i nom de l’àrea professional</t>
  </si>
  <si>
    <t>PRES</t>
  </si>
  <si>
    <t>TELE</t>
  </si>
  <si>
    <t>DCP</t>
  </si>
  <si>
    <t>codi_FP</t>
  </si>
  <si>
    <t>codi_AP</t>
  </si>
  <si>
    <t>nom_AP</t>
  </si>
  <si>
    <t>ADGA Administració / Gestió</t>
  </si>
  <si>
    <t>Administració / Gestió</t>
  </si>
  <si>
    <t>ADGC Consultoria empresarial</t>
  </si>
  <si>
    <t>ADGC</t>
  </si>
  <si>
    <t>Consultoria empresarial</t>
  </si>
  <si>
    <t>ADGD Administració i auditoria</t>
  </si>
  <si>
    <t>ADGD</t>
  </si>
  <si>
    <t>Administració i auditoria</t>
  </si>
  <si>
    <t>ADGF Finances</t>
  </si>
  <si>
    <t>ADGF</t>
  </si>
  <si>
    <t>Finances</t>
  </si>
  <si>
    <t>ADGG Gestió de la informació i comunicació</t>
  </si>
  <si>
    <t>ADGG</t>
  </si>
  <si>
    <t>Gestió de la informació i comunicació</t>
  </si>
  <si>
    <t>ADGI Informació / Comunicació</t>
  </si>
  <si>
    <t>ADGI</t>
  </si>
  <si>
    <t>Informació / Comunicació</t>
  </si>
  <si>
    <t>ADGN Finances i assegurances</t>
  </si>
  <si>
    <t>ADGN</t>
  </si>
  <si>
    <t>Finances i assegurances</t>
  </si>
  <si>
    <t>ADGS Assegurances</t>
  </si>
  <si>
    <t>ADGS</t>
  </si>
  <si>
    <t>Assegurances</t>
  </si>
  <si>
    <t>ADGX Especialitats sense àrea definida (administració i oficines)</t>
  </si>
  <si>
    <t>ADGX</t>
  </si>
  <si>
    <t>Especialitats sense àrea definida (administració i oficines)</t>
  </si>
  <si>
    <t>ADGY Especialitats sense àrea definida (assegurances i finances)</t>
  </si>
  <si>
    <t>ADGY</t>
  </si>
  <si>
    <t>Especialitats sense àrea definida (assegurances i finances)</t>
  </si>
  <si>
    <t>ADGZ Àrea per a centres especialitzats (Tec. en control de qualitat, Gerent cooperatives,...)</t>
  </si>
  <si>
    <t>ADGZ</t>
  </si>
  <si>
    <t>Àrea per a centres especialitzats (Tec. en control de qualitat, Gerent cooperatives,...)</t>
  </si>
  <si>
    <t>NOVES àrees professionals de la família professional ADG</t>
  </si>
  <si>
    <t>AFDA Activitats físiques esportives recreatives</t>
  </si>
  <si>
    <t>AFD</t>
  </si>
  <si>
    <t>AFDA</t>
  </si>
  <si>
    <t>Activitats físiques esportives recreatives</t>
  </si>
  <si>
    <t>AFDB Activitats esportives de benestar físic</t>
  </si>
  <si>
    <t>AFDB</t>
  </si>
  <si>
    <t>Activitats esportives de benestar físic</t>
  </si>
  <si>
    <t>AFDP Prevenció i recuperació</t>
  </si>
  <si>
    <t>AFDP</t>
  </si>
  <si>
    <t>Prevenció i recuperació</t>
  </si>
  <si>
    <t>NOVES àrees professionals de la família professional AFD</t>
  </si>
  <si>
    <t>AGAA Agroturisme</t>
  </si>
  <si>
    <t>AGA</t>
  </si>
  <si>
    <t>AGAA</t>
  </si>
  <si>
    <t>Agroturisme</t>
  </si>
  <si>
    <t>AGAC Conreu extensiu</t>
  </si>
  <si>
    <t>AGAC</t>
  </si>
  <si>
    <t>Conreu extensiu</t>
  </si>
  <si>
    <t>AGAE Explotació forestal</t>
  </si>
  <si>
    <t>AGAE</t>
  </si>
  <si>
    <t>Explotació forestal</t>
  </si>
  <si>
    <t>AGAF Fructicultura</t>
  </si>
  <si>
    <t>AGAF</t>
  </si>
  <si>
    <t>Fructicultura</t>
  </si>
  <si>
    <t>AGAG Ramaderia menor</t>
  </si>
  <si>
    <t>AGAG</t>
  </si>
  <si>
    <t>Ramaderia menor</t>
  </si>
  <si>
    <t>AGAH Horticultura</t>
  </si>
  <si>
    <t>AGAH</t>
  </si>
  <si>
    <t>Horticultura</t>
  </si>
  <si>
    <t>AGAJ Jardineria</t>
  </si>
  <si>
    <t>AGAJ</t>
  </si>
  <si>
    <t>Jardineria</t>
  </si>
  <si>
    <t>AGAM Mecanització agrària</t>
  </si>
  <si>
    <t>AGAM</t>
  </si>
  <si>
    <t>Mecanització agrària</t>
  </si>
  <si>
    <t>AGAN Ramaderia</t>
  </si>
  <si>
    <t>AGAN</t>
  </si>
  <si>
    <t>Ramaderia</t>
  </si>
  <si>
    <t>AGAO Ornamentals i jardineria</t>
  </si>
  <si>
    <t>AGAO</t>
  </si>
  <si>
    <t>Ornamentals i jardineria</t>
  </si>
  <si>
    <t>AGAP Explotació de bestiar porcí</t>
  </si>
  <si>
    <t>AGAP</t>
  </si>
  <si>
    <t>Explotació de bestiar porcí</t>
  </si>
  <si>
    <t>AGAQ Explotació de bestiar equí</t>
  </si>
  <si>
    <t>AGAQ</t>
  </si>
  <si>
    <t>Explotació de bestiar equí</t>
  </si>
  <si>
    <t>AGAR Forestal</t>
  </si>
  <si>
    <t>AGAR</t>
  </si>
  <si>
    <t>Forestal</t>
  </si>
  <si>
    <t>AGAU Agricultura</t>
  </si>
  <si>
    <t>AGAU</t>
  </si>
  <si>
    <t>Agricultura</t>
  </si>
  <si>
    <t>AGAV Explotació de bestiar boví, oví i cabrum</t>
  </si>
  <si>
    <t>AGAV</t>
  </si>
  <si>
    <t>Explotació de bestiar boví, oví i cabrum</t>
  </si>
  <si>
    <t>AGAX Especialitats sense àrea definida (agrària)</t>
  </si>
  <si>
    <t>AGAX</t>
  </si>
  <si>
    <t>Especialitats sense àrea definida (agrària)</t>
  </si>
  <si>
    <t>NOVES àrees professionals de la família professional AGA</t>
  </si>
  <si>
    <t>ARGA Activitats artístiques gràfiques</t>
  </si>
  <si>
    <t>ARG</t>
  </si>
  <si>
    <t>ARGA</t>
  </si>
  <si>
    <t>Activitats artístiques gràfiques</t>
  </si>
  <si>
    <t>ARGC Enquadernació industrial</t>
  </si>
  <si>
    <t>ARGC</t>
  </si>
  <si>
    <t>Enquadernació industrial</t>
  </si>
  <si>
    <t>ARGD Disseny</t>
  </si>
  <si>
    <t>ARGD</t>
  </si>
  <si>
    <t>Disseny</t>
  </si>
  <si>
    <t>ARGE Editorial</t>
  </si>
  <si>
    <t>ARGE</t>
  </si>
  <si>
    <t>Editorial</t>
  </si>
  <si>
    <t>ARGG Disseny gràfic</t>
  </si>
  <si>
    <t>ARGG</t>
  </si>
  <si>
    <t>Disseny gràfic</t>
  </si>
  <si>
    <t>ARGI Impressió</t>
  </si>
  <si>
    <t>ARGI</t>
  </si>
  <si>
    <t>Impressió</t>
  </si>
  <si>
    <t>ARGM Postimpressió / Manipulats</t>
  </si>
  <si>
    <t>ARGM</t>
  </si>
  <si>
    <t>Postimpressió / Manipulats</t>
  </si>
  <si>
    <t>ARGN Edició</t>
  </si>
  <si>
    <t>ARGN</t>
  </si>
  <si>
    <t>Edició</t>
  </si>
  <si>
    <t>ARGP Preimpressió</t>
  </si>
  <si>
    <t>ARGP</t>
  </si>
  <si>
    <t>Preimpressió</t>
  </si>
  <si>
    <t>ARGS Postimpressió</t>
  </si>
  <si>
    <t>ARGS</t>
  </si>
  <si>
    <t>Postimpressió</t>
  </si>
  <si>
    <t>ARGT Transformació i conversió a indústries gràfiques</t>
  </si>
  <si>
    <t>ARGT</t>
  </si>
  <si>
    <t>Transformació i conversió a indústries gràfiques</t>
  </si>
  <si>
    <t>NOVES àrees professionals de la família professional ARG</t>
  </si>
  <si>
    <t>ARTC Ceràmica</t>
  </si>
  <si>
    <t>ART</t>
  </si>
  <si>
    <t>ARTC</t>
  </si>
  <si>
    <t>Ceràmica</t>
  </si>
  <si>
    <t>ARTD Pedra i marbre</t>
  </si>
  <si>
    <t>ARTD</t>
  </si>
  <si>
    <t>Pedra i marbre</t>
  </si>
  <si>
    <t>ARTE Metall</t>
  </si>
  <si>
    <t>ARTE</t>
  </si>
  <si>
    <t>Metall</t>
  </si>
  <si>
    <t>ARTF Fibres vegetals</t>
  </si>
  <si>
    <t>ARTF</t>
  </si>
  <si>
    <t>Fibres vegetals</t>
  </si>
  <si>
    <t>ARTI Instruments musicals</t>
  </si>
  <si>
    <t>ARTI</t>
  </si>
  <si>
    <t>Instruments musicals</t>
  </si>
  <si>
    <t>ARTJ Joieria i bijuteria</t>
  </si>
  <si>
    <t>ARTJ</t>
  </si>
  <si>
    <t>Joieria i bijuteria</t>
  </si>
  <si>
    <t>ARTL Pell i cuir</t>
  </si>
  <si>
    <t>ARTL</t>
  </si>
  <si>
    <t>Pell i cuir</t>
  </si>
  <si>
    <t>ARTM Fusta</t>
  </si>
  <si>
    <t>ARTM</t>
  </si>
  <si>
    <t>ARTN Vidre i ceràmica artesanal</t>
  </si>
  <si>
    <t>ARTN</t>
  </si>
  <si>
    <t>Vidre i ceràmica artesanal</t>
  </si>
  <si>
    <t>ARTO Orfebreria</t>
  </si>
  <si>
    <t>ARTO</t>
  </si>
  <si>
    <t>Orfebreria</t>
  </si>
  <si>
    <t>ARTS Varis</t>
  </si>
  <si>
    <t>ARTS</t>
  </si>
  <si>
    <t>Varis</t>
  </si>
  <si>
    <t>ARTT Tèxtil</t>
  </si>
  <si>
    <t>ARTT</t>
  </si>
  <si>
    <t>Tèxtil</t>
  </si>
  <si>
    <t>ARTU Arts escèniques</t>
  </si>
  <si>
    <t>ARTU</t>
  </si>
  <si>
    <t>Arts escèniques</t>
  </si>
  <si>
    <t>ARTV Vidre</t>
  </si>
  <si>
    <t>ARTV</t>
  </si>
  <si>
    <t>Vidre</t>
  </si>
  <si>
    <t>NOVES àrees professionals de la família professional ART</t>
  </si>
  <si>
    <t>COMA Emmagatzematge</t>
  </si>
  <si>
    <t>COM</t>
  </si>
  <si>
    <t>COMA</t>
  </si>
  <si>
    <t>Emmagatzematge</t>
  </si>
  <si>
    <t>COMC Atenció al client</t>
  </si>
  <si>
    <t>COMC</t>
  </si>
  <si>
    <t>Atenció al client</t>
  </si>
  <si>
    <t>COMD Direcció / Gestió</t>
  </si>
  <si>
    <t>COMD</t>
  </si>
  <si>
    <t>Direcció / Gestió</t>
  </si>
  <si>
    <t>COME Comerç exterior</t>
  </si>
  <si>
    <t>COME</t>
  </si>
  <si>
    <t>Comerç exterior</t>
  </si>
  <si>
    <t>COMF Facturació /Cobrament</t>
  </si>
  <si>
    <t>COMF</t>
  </si>
  <si>
    <t>Facturació /Cobrament</t>
  </si>
  <si>
    <t>COML Logística</t>
  </si>
  <si>
    <t>COML</t>
  </si>
  <si>
    <t>Logística</t>
  </si>
  <si>
    <t>COMM Màrqueting i Relacions públiques</t>
  </si>
  <si>
    <t>COMM</t>
  </si>
  <si>
    <t>Màrqueting i Relacions públiques</t>
  </si>
  <si>
    <t>COMP Publicitat / Imatge</t>
  </si>
  <si>
    <t>COMP</t>
  </si>
  <si>
    <t>Publicitat / Imatge</t>
  </si>
  <si>
    <t>COMT Compravenda</t>
  </si>
  <si>
    <t>COMT</t>
  </si>
  <si>
    <t>Compravenda</t>
  </si>
  <si>
    <t>COMV Venda</t>
  </si>
  <si>
    <t>COMV</t>
  </si>
  <si>
    <t>Venda</t>
  </si>
  <si>
    <t>COMX Especialitats sense àrea definida (comerç)</t>
  </si>
  <si>
    <t>COMX</t>
  </si>
  <si>
    <t>Especialitats sense àrea definida (comerç)</t>
  </si>
  <si>
    <t>NOVES àrees professionals de la família professional COM</t>
  </si>
  <si>
    <t>ELEA Electricitat (industrial)</t>
  </si>
  <si>
    <t>ELE</t>
  </si>
  <si>
    <t>ELEA</t>
  </si>
  <si>
    <t>Electricitat (industrial)</t>
  </si>
  <si>
    <t>ELEC Electrònica (muntatge)</t>
  </si>
  <si>
    <t>ELEC</t>
  </si>
  <si>
    <t>Electrònica (muntatge)</t>
  </si>
  <si>
    <t>ELEE Instal·lacions elèctriques</t>
  </si>
  <si>
    <t>ELEE</t>
  </si>
  <si>
    <t>Instal·lacions elèctriques</t>
  </si>
  <si>
    <t>ELEL Electricitat (instal·lació)</t>
  </si>
  <si>
    <t>ELEL</t>
  </si>
  <si>
    <t>Electricitat (instal·lació)</t>
  </si>
  <si>
    <t>ELEM Màquines electromecàniques</t>
  </si>
  <si>
    <t>ELEM</t>
  </si>
  <si>
    <t>Màquines electromecàniques</t>
  </si>
  <si>
    <t>ELEN Electrònica (instal·lació)</t>
  </si>
  <si>
    <t>ELEN</t>
  </si>
  <si>
    <t>Electrònica (instal·lació)</t>
  </si>
  <si>
    <t>ELEQ Equips electrònics</t>
  </si>
  <si>
    <t>ELEQ</t>
  </si>
  <si>
    <t>Equips electrònics</t>
  </si>
  <si>
    <t>ELER Electricitat (manteniment)</t>
  </si>
  <si>
    <t>ELER</t>
  </si>
  <si>
    <t>Electricitat (manteniment)</t>
  </si>
  <si>
    <t>ELES Instal·lacions de telecomunicació</t>
  </si>
  <si>
    <t>ELES</t>
  </si>
  <si>
    <t>Instal·lacions de telecomunicació</t>
  </si>
  <si>
    <t>ELET Electrònica (manteniment)</t>
  </si>
  <si>
    <t>ELET</t>
  </si>
  <si>
    <t>Electrònica (manteniment)</t>
  </si>
  <si>
    <t>NOVES àrees professionals de la família professional ELE</t>
  </si>
  <si>
    <t>ENAA Aigua</t>
  </si>
  <si>
    <t>ENA</t>
  </si>
  <si>
    <t>ENAA</t>
  </si>
  <si>
    <t>Aigua</t>
  </si>
  <si>
    <t>ENAC Eficiència energètica</t>
  </si>
  <si>
    <t>ENAC</t>
  </si>
  <si>
    <t>Eficiència energètica</t>
  </si>
  <si>
    <t>ENAD Distribució d'energia elèctrica</t>
  </si>
  <si>
    <t>ENAD</t>
  </si>
  <si>
    <t>Distribució d'energia elèctrica</t>
  </si>
  <si>
    <t>ENAE Energia renovable</t>
  </si>
  <si>
    <t>ENAE</t>
  </si>
  <si>
    <t>Energia renovable</t>
  </si>
  <si>
    <t>ENAF Transformació d'energia elèctrica</t>
  </si>
  <si>
    <t>ENAF</t>
  </si>
  <si>
    <t>Transformació d'energia elèctrica</t>
  </si>
  <si>
    <t>ENAG Tractament i distribució del gas</t>
  </si>
  <si>
    <t>ENAG</t>
  </si>
  <si>
    <t>Tractament i distribució del gas</t>
  </si>
  <si>
    <t>ENAL Energia elèctrica</t>
  </si>
  <si>
    <t>ENAL</t>
  </si>
  <si>
    <t>Energia elèctrica</t>
  </si>
  <si>
    <t>ENAP Producció d'energia elèctrica</t>
  </si>
  <si>
    <t>ENAP</t>
  </si>
  <si>
    <t>Producció d'energia elèctrica</t>
  </si>
  <si>
    <t>ENAS Gas</t>
  </si>
  <si>
    <t>ENAS</t>
  </si>
  <si>
    <t>Gas</t>
  </si>
  <si>
    <t>ENAT Captació, tractament i distribució d'aigua</t>
  </si>
  <si>
    <t>ENAT</t>
  </si>
  <si>
    <t>Captació, tractament i distribució d'aigua</t>
  </si>
  <si>
    <t>NOVES àrees professionals de la família professional ENA</t>
  </si>
  <si>
    <t>EOCA Acabaments</t>
  </si>
  <si>
    <t>EOC</t>
  </si>
  <si>
    <t>EOCA</t>
  </si>
  <si>
    <t>Acabaments</t>
  </si>
  <si>
    <t>EOCB Maçoneria i acabats</t>
  </si>
  <si>
    <t>EOCB</t>
  </si>
  <si>
    <t>Maçoneria i acabats</t>
  </si>
  <si>
    <t>EOCC Picapedrer i pedra artificial</t>
  </si>
  <si>
    <t>EOCC</t>
  </si>
  <si>
    <t>Picapedrer i pedra artificial</t>
  </si>
  <si>
    <t>EOCE Estructures</t>
  </si>
  <si>
    <t>EOCE</t>
  </si>
  <si>
    <t>Estructures</t>
  </si>
  <si>
    <t>EOCH Formigó</t>
  </si>
  <si>
    <t>EOCH</t>
  </si>
  <si>
    <t>Formigó</t>
  </si>
  <si>
    <t>EOCI Instal·lacions i aïllaments</t>
  </si>
  <si>
    <t>EOCI</t>
  </si>
  <si>
    <t>Instal·lacions i aïllaments</t>
  </si>
  <si>
    <t>EOCL Obra</t>
  </si>
  <si>
    <t>EOCL</t>
  </si>
  <si>
    <t>Obra</t>
  </si>
  <si>
    <t>EOCM Maquinària</t>
  </si>
  <si>
    <t>EOCM</t>
  </si>
  <si>
    <t>Maquinària</t>
  </si>
  <si>
    <t>EOCO Projectes i seguiment d'obres</t>
  </si>
  <si>
    <t>EOCO</t>
  </si>
  <si>
    <t>Projectes i seguiment d'obres</t>
  </si>
  <si>
    <t>EOCP Plantes de fabricació</t>
  </si>
  <si>
    <t>EOCP</t>
  </si>
  <si>
    <t>Plantes de fabricació</t>
  </si>
  <si>
    <t>EOCT Tècniques auxiliars</t>
  </si>
  <si>
    <t>EOCT</t>
  </si>
  <si>
    <t>Tècniques auxiliars</t>
  </si>
  <si>
    <t>EOCV Perforacions i voladures</t>
  </si>
  <si>
    <t>EOCV</t>
  </si>
  <si>
    <t>Perforacions i voladures</t>
  </si>
  <si>
    <t>EOCX Especialitats sense àrea definida (edificació i obres públiques)</t>
  </si>
  <si>
    <t>EOCX</t>
  </si>
  <si>
    <t>Especialitats sense àrea definida (edificació i obres públiques)</t>
  </si>
  <si>
    <t>NOVES àrees professionals de la família professional EOC</t>
  </si>
  <si>
    <t>FCOA Aspectes mediambientals</t>
  </si>
  <si>
    <t>FCO</t>
  </si>
  <si>
    <t>FCOA</t>
  </si>
  <si>
    <t>Aspectes mediambientals</t>
  </si>
  <si>
    <t>FCOI Informàtica complementària</t>
  </si>
  <si>
    <t>FCOI</t>
  </si>
  <si>
    <t>Informàtica complementària</t>
  </si>
  <si>
    <t>FCOM Manipulació alimentaria</t>
  </si>
  <si>
    <t>FCOM</t>
  </si>
  <si>
    <t>Manipulació alimentaria</t>
  </si>
  <si>
    <t>FCOO Orientació laboral</t>
  </si>
  <si>
    <t>FCOO</t>
  </si>
  <si>
    <t>Orientació laboral</t>
  </si>
  <si>
    <t>FCOS Seguretat i salut laboral</t>
  </si>
  <si>
    <t>FCOS</t>
  </si>
  <si>
    <t>Seguretat i salut laboral</t>
  </si>
  <si>
    <t>FCOV Competències clau</t>
  </si>
  <si>
    <t>FCOV</t>
  </si>
  <si>
    <t>Competències clau</t>
  </si>
  <si>
    <t>NOVES àrees professionals de la família professional FCO</t>
  </si>
  <si>
    <t>FMEA Construccions aeronàutiques</t>
  </si>
  <si>
    <t>FME</t>
  </si>
  <si>
    <t>FMEA</t>
  </si>
  <si>
    <t>Construccions aeronàutiques</t>
  </si>
  <si>
    <t>FMEB Abrasius</t>
  </si>
  <si>
    <t>FMEB</t>
  </si>
  <si>
    <t>Abrasius</t>
  </si>
  <si>
    <t>FMEC Construccions metàl·liques (fabricació d'equips)</t>
  </si>
  <si>
    <t>FMEC</t>
  </si>
  <si>
    <t>Construccions metàl·liques (fabricació d'equips)</t>
  </si>
  <si>
    <t>FMED Articles diversos</t>
  </si>
  <si>
    <t>FMED</t>
  </si>
  <si>
    <t>Articles diversos</t>
  </si>
  <si>
    <t>FMEE Fabricació electromecànica</t>
  </si>
  <si>
    <t>FMEE</t>
  </si>
  <si>
    <t>Fabricació electromecànica</t>
  </si>
  <si>
    <t>FMEF Fosa</t>
  </si>
  <si>
    <t>FMEF</t>
  </si>
  <si>
    <t>Fosa</t>
  </si>
  <si>
    <t>FMEG Metal·lúrgia</t>
  </si>
  <si>
    <t>FMEG</t>
  </si>
  <si>
    <t>Metal·lúrgia</t>
  </si>
  <si>
    <t>FMEH Operacions mecàniques</t>
  </si>
  <si>
    <t>FMEH</t>
  </si>
  <si>
    <t>Operacions mecàniques</t>
  </si>
  <si>
    <t>FMEJ Joguines</t>
  </si>
  <si>
    <t>FMEJ</t>
  </si>
  <si>
    <t>Joguines</t>
  </si>
  <si>
    <t>FMEL Construccions metàl·liques (indústria pesada)</t>
  </si>
  <si>
    <t>FMEL</t>
  </si>
  <si>
    <t>Construccions metàl·liques (indústria pesada)</t>
  </si>
  <si>
    <t>FMEM Mecànica</t>
  </si>
  <si>
    <t>FMEM</t>
  </si>
  <si>
    <t>Mecànica</t>
  </si>
  <si>
    <t>FMES Construccions metàl·liques i soldadura</t>
  </si>
  <si>
    <t>FMES</t>
  </si>
  <si>
    <t>Construccions metàl·liques i soldadura</t>
  </si>
  <si>
    <t>NOVES àrees professionals de la família professional FME</t>
  </si>
  <si>
    <t>HOTA Allotjament</t>
  </si>
  <si>
    <t>HOT</t>
  </si>
  <si>
    <t>HOTA</t>
  </si>
  <si>
    <t>Allotjament</t>
  </si>
  <si>
    <t>HOTF Fires i congressos</t>
  </si>
  <si>
    <t>HOTF</t>
  </si>
  <si>
    <t>Fires i congressos</t>
  </si>
  <si>
    <t>HOTG Agències de viatge</t>
  </si>
  <si>
    <t>HOTG</t>
  </si>
  <si>
    <t>Agències de viatge</t>
  </si>
  <si>
    <t>HOTI Informació, promoció i desenvolupament turístic</t>
  </si>
  <si>
    <t>HOTI</t>
  </si>
  <si>
    <t>Informació, promoció i desenvolupament turístic</t>
  </si>
  <si>
    <t>HOTJ Jocs d'atzar</t>
  </si>
  <si>
    <t>HOTJ</t>
  </si>
  <si>
    <t>Jocs d'atzar</t>
  </si>
  <si>
    <t>HOTN Animació</t>
  </si>
  <si>
    <t>HOTN</t>
  </si>
  <si>
    <t>Animació</t>
  </si>
  <si>
    <t>HOTR Restauració</t>
  </si>
  <si>
    <t>HOTR</t>
  </si>
  <si>
    <t>Restauració</t>
  </si>
  <si>
    <t>HOTU Agroturisme</t>
  </si>
  <si>
    <t>HOTU</t>
  </si>
  <si>
    <t>NOVES àrees professionals de la família professional HOT</t>
  </si>
  <si>
    <t>IEXD Pedra</t>
  </si>
  <si>
    <t>IEX</t>
  </si>
  <si>
    <t>IEXD</t>
  </si>
  <si>
    <t>Pedra</t>
  </si>
  <si>
    <t>IEXE Extracció de minerals</t>
  </si>
  <si>
    <t>IEXE</t>
  </si>
  <si>
    <t>Extracció de minerals</t>
  </si>
  <si>
    <t>IEXH Primera transformació de ferro i carbó</t>
  </si>
  <si>
    <t>IEXH</t>
  </si>
  <si>
    <t>Primera transformació de ferro i carbó</t>
  </si>
  <si>
    <t>IEXM Mineria</t>
  </si>
  <si>
    <t>IEXM</t>
  </si>
  <si>
    <t>Mineria</t>
  </si>
  <si>
    <t>IEXT Tractament de minerals</t>
  </si>
  <si>
    <t>IEXT</t>
  </si>
  <si>
    <t>Tractament de minerals</t>
  </si>
  <si>
    <t>NOVES àrees professionals de la família professional IEX</t>
  </si>
  <si>
    <t>IFCD Desenvolupament</t>
  </si>
  <si>
    <t>IFC</t>
  </si>
  <si>
    <t>IFCD</t>
  </si>
  <si>
    <t>Desenvolupament</t>
  </si>
  <si>
    <t>IFCI Informàtica</t>
  </si>
  <si>
    <t>IFCI</t>
  </si>
  <si>
    <t>Informàtica</t>
  </si>
  <si>
    <t>IFCM Comunicacions</t>
  </si>
  <si>
    <t>IFCM</t>
  </si>
  <si>
    <t>Comunicacions</t>
  </si>
  <si>
    <t>IFCT Sistemes i telemàtica</t>
  </si>
  <si>
    <t>IFCT</t>
  </si>
  <si>
    <t>Sistemes i telemàtica</t>
  </si>
  <si>
    <t>IFCX Especialitats sense àrea definida</t>
  </si>
  <si>
    <t>IFCX</t>
  </si>
  <si>
    <t>Especialitats sense àrea definida</t>
  </si>
  <si>
    <t>NOVES àrees professionals de la família professional IFC</t>
  </si>
  <si>
    <t>IMAC Fred i climatització (manteniment)</t>
  </si>
  <si>
    <t>IMA</t>
  </si>
  <si>
    <t>IMAC</t>
  </si>
  <si>
    <t>Fred i climatització (manteniment)</t>
  </si>
  <si>
    <t>IMAF Fred i climatització (instal·lació)</t>
  </si>
  <si>
    <t>IMAF</t>
  </si>
  <si>
    <t>Fred i climatització (instal·lació)</t>
  </si>
  <si>
    <t>IMAI Muntatge i manteniment d'instal·lacions</t>
  </si>
  <si>
    <t>IMAI</t>
  </si>
  <si>
    <t>Muntatge i manteniment d'instal·lacions</t>
  </si>
  <si>
    <t>IMAL Mecànica de fluids</t>
  </si>
  <si>
    <t>IMAL</t>
  </si>
  <si>
    <t>Mecànica de fluids</t>
  </si>
  <si>
    <t>IMAM Mecànica (instal·lació)</t>
  </si>
  <si>
    <t>IMAM</t>
  </si>
  <si>
    <t>Mecànica (instal·lació)</t>
  </si>
  <si>
    <t>IMAN Mecànica (manteniment)</t>
  </si>
  <si>
    <t>IMAN</t>
  </si>
  <si>
    <t>Mecànica (manteniment)</t>
  </si>
  <si>
    <t>IMAQ Maquinària i equip industrial</t>
  </si>
  <si>
    <t>IMAQ</t>
  </si>
  <si>
    <t>Maquinària i equip industrial</t>
  </si>
  <si>
    <t>IMAR Fred i climatització</t>
  </si>
  <si>
    <t>IMAR</t>
  </si>
  <si>
    <t>Fred i climatització</t>
  </si>
  <si>
    <t>IMAT Organització del manteniment</t>
  </si>
  <si>
    <t>IMAT</t>
  </si>
  <si>
    <t>Organització del manteniment</t>
  </si>
  <si>
    <t>NOVES àrees professionals de la família professional IMA</t>
  </si>
  <si>
    <t>IMPE Estètica</t>
  </si>
  <si>
    <t>IMP</t>
  </si>
  <si>
    <t>IMPE</t>
  </si>
  <si>
    <t>Estètica</t>
  </si>
  <si>
    <t>IMPP Perruqueria i tractaments de pell i bellesa</t>
  </si>
  <si>
    <t>IMPP</t>
  </si>
  <si>
    <t>Perruqueria i tractaments de pell i bellesa</t>
  </si>
  <si>
    <t>IMPQ Perruqueria</t>
  </si>
  <si>
    <t>IMPQ</t>
  </si>
  <si>
    <t>Perruqueria</t>
  </si>
  <si>
    <t>NOVES àrees professionals de la família professional IMP</t>
  </si>
  <si>
    <t>IMSA Ambientació</t>
  </si>
  <si>
    <t>IMS</t>
  </si>
  <si>
    <t>IMSA</t>
  </si>
  <si>
    <t>Ambientació</t>
  </si>
  <si>
    <t>IMSD Direcció – Realització</t>
  </si>
  <si>
    <t>IMSD</t>
  </si>
  <si>
    <t>Direcció – Realització</t>
  </si>
  <si>
    <t>IMSF Informació</t>
  </si>
  <si>
    <t>IMSF</t>
  </si>
  <si>
    <t>Informació</t>
  </si>
  <si>
    <t>IMSG Imatge i Fotografia</t>
  </si>
  <si>
    <t>IMSG</t>
  </si>
  <si>
    <t>Imatge i Fotografia</t>
  </si>
  <si>
    <t>IMSI Imatge i so</t>
  </si>
  <si>
    <t>IMSI</t>
  </si>
  <si>
    <t>Imatge i so</t>
  </si>
  <si>
    <t>IMSM Multimèdia</t>
  </si>
  <si>
    <t>IMSM</t>
  </si>
  <si>
    <t>Multimèdia</t>
  </si>
  <si>
    <t>IMSN Animació</t>
  </si>
  <si>
    <t>IMSN</t>
  </si>
  <si>
    <t>IMSR Postproducció</t>
  </si>
  <si>
    <t>IMSR</t>
  </si>
  <si>
    <t>Postproducció</t>
  </si>
  <si>
    <t>IMSS So i Sonorització</t>
  </si>
  <si>
    <t>IMSS</t>
  </si>
  <si>
    <t>So i Sonorització</t>
  </si>
  <si>
    <t>IMST Produccions fotogràfiques</t>
  </si>
  <si>
    <t>IMST</t>
  </si>
  <si>
    <t>Produccions fotogràfiques</t>
  </si>
  <si>
    <t>IMSV Producció audiovisual</t>
  </si>
  <si>
    <t>IMSV</t>
  </si>
  <si>
    <t>Producció audiovisual</t>
  </si>
  <si>
    <t>NOVES àrees professionals de la família professional IMS</t>
  </si>
  <si>
    <t>INAA Indústria d'alimentació diversa</t>
  </si>
  <si>
    <t>INA</t>
  </si>
  <si>
    <t>INAA</t>
  </si>
  <si>
    <t>Indústria d'alimentació diversa</t>
  </si>
  <si>
    <t>INAB Indústria de begudes</t>
  </si>
  <si>
    <t>INAB</t>
  </si>
  <si>
    <t>Indústria de begudes</t>
  </si>
  <si>
    <t>INAC Indústria càrnica</t>
  </si>
  <si>
    <t>INAC</t>
  </si>
  <si>
    <t>Indústria càrnica</t>
  </si>
  <si>
    <t>INAD Aliments diversos</t>
  </si>
  <si>
    <t>INAD</t>
  </si>
  <si>
    <t>Aliments diversos</t>
  </si>
  <si>
    <t>INAE Lactis</t>
  </si>
  <si>
    <t>INAE</t>
  </si>
  <si>
    <t>Lactis</t>
  </si>
  <si>
    <t>INAF Fleca pastisseria, confiteria i molineria</t>
  </si>
  <si>
    <t>INAF</t>
  </si>
  <si>
    <t>Fleca pastisseria, confiteria i molineria</t>
  </si>
  <si>
    <t>INAH Begudes</t>
  </si>
  <si>
    <t>INAH</t>
  </si>
  <si>
    <t>Begudes</t>
  </si>
  <si>
    <t>INAI Càrniques</t>
  </si>
  <si>
    <t>INAI</t>
  </si>
  <si>
    <t>Càrniques</t>
  </si>
  <si>
    <t>INAJ Productes de la pesca</t>
  </si>
  <si>
    <t>INAJ</t>
  </si>
  <si>
    <t>Productes de la pesca</t>
  </si>
  <si>
    <t>INAK Olis i greixos</t>
  </si>
  <si>
    <t>INAK</t>
  </si>
  <si>
    <t>Olis i greixos</t>
  </si>
  <si>
    <t>INAL Indústria làctia</t>
  </si>
  <si>
    <t>INAL</t>
  </si>
  <si>
    <t>Indústria làctia</t>
  </si>
  <si>
    <t>INAM Indústria de molineria i pinso compost</t>
  </si>
  <si>
    <t>INAM</t>
  </si>
  <si>
    <t>Indústria de molineria i pinso compost</t>
  </si>
  <si>
    <t>INAN Ocupacions comuns a totes les àrees d'indústries alimentàries</t>
  </si>
  <si>
    <t>INAN</t>
  </si>
  <si>
    <t>Ocupacions comuns a totes les àrees d'indústries alimentàries</t>
  </si>
  <si>
    <t>INAO Indústria del cacau, xocolata i confiteria</t>
  </si>
  <si>
    <t>INAO</t>
  </si>
  <si>
    <t>Indústria del cacau, xocolata i confiteria</t>
  </si>
  <si>
    <t>INAP Indústria del pa, brioixeria, pastisseria i galetes</t>
  </si>
  <si>
    <t>INAP</t>
  </si>
  <si>
    <t>Indústria del pa, brioixeria, pastisseria i galetes</t>
  </si>
  <si>
    <t>INAQ Activitats auxiliars en la indústria alimentària</t>
  </si>
  <si>
    <t>INAQ</t>
  </si>
  <si>
    <t>Activitats auxiliars en la indústria alimentària</t>
  </si>
  <si>
    <t>INAR Indústria de precuinats i cuinats</t>
  </si>
  <si>
    <t>INAR</t>
  </si>
  <si>
    <t>Indústria de precuinats i cuinats</t>
  </si>
  <si>
    <t>INAS Indústria de conserves</t>
  </si>
  <si>
    <t>INAS</t>
  </si>
  <si>
    <t>Indústria de conserves</t>
  </si>
  <si>
    <t>INAT Indústria del tabac</t>
  </si>
  <si>
    <t>INAT</t>
  </si>
  <si>
    <t>Indústria del tabac</t>
  </si>
  <si>
    <t>INAV Conserves</t>
  </si>
  <si>
    <t>INAV</t>
  </si>
  <si>
    <t>Conserves</t>
  </si>
  <si>
    <t>NOVES àrees professionals de la família professional INA</t>
  </si>
  <si>
    <t>MAMA Transformació de fusta i suro</t>
  </si>
  <si>
    <t>MAM</t>
  </si>
  <si>
    <t>MAMA</t>
  </si>
  <si>
    <t>Transformació de fusta i suro</t>
  </si>
  <si>
    <t>MAMB Instal·lació i moblament</t>
  </si>
  <si>
    <t>MAMB</t>
  </si>
  <si>
    <t>Instal·lació i moblament</t>
  </si>
  <si>
    <t>MAMC Transformació del suro</t>
  </si>
  <si>
    <t>MAMC</t>
  </si>
  <si>
    <t>Transformació del suro</t>
  </si>
  <si>
    <t>MAMD Producció en fusteria i moble</t>
  </si>
  <si>
    <t>MAMD</t>
  </si>
  <si>
    <t>Producció en fusteria i moble</t>
  </si>
  <si>
    <t>MAMM Fabricació industrial de fusteria i moble</t>
  </si>
  <si>
    <t>MAMM</t>
  </si>
  <si>
    <t>Fabricació industrial de fusteria i moble</t>
  </si>
  <si>
    <t>MAMR Fusteria i moble</t>
  </si>
  <si>
    <t>MAMR</t>
  </si>
  <si>
    <t>Fusteria i moble</t>
  </si>
  <si>
    <t>MAMS Fabricació semiindustrial de fusteria i moble</t>
  </si>
  <si>
    <t>MAMS</t>
  </si>
  <si>
    <t>Fabricació semiindustrial de fusteria i moble</t>
  </si>
  <si>
    <t>MAMT Primera transformació de la fusta</t>
  </si>
  <si>
    <t>MAMT</t>
  </si>
  <si>
    <t>Primera transformació de la fusta</t>
  </si>
  <si>
    <t>MAMX Especialitats sense àrea definida (indústries de la fusta i el suro)</t>
  </si>
  <si>
    <t>MAMX</t>
  </si>
  <si>
    <t>Especialitats sense àrea definida (indústries de la fusta i el suro)</t>
  </si>
  <si>
    <t>NOVES àrees professionals de la família professional MAM</t>
  </si>
  <si>
    <t>MAPA Conreu de algues</t>
  </si>
  <si>
    <t>MAP</t>
  </si>
  <si>
    <t>MAPA</t>
  </si>
  <si>
    <t>Conreu de algues</t>
  </si>
  <si>
    <t>MAPB Busseig</t>
  </si>
  <si>
    <t>MAPB</t>
  </si>
  <si>
    <t>Busseig</t>
  </si>
  <si>
    <t>MAPC Conreu de crustacis</t>
  </si>
  <si>
    <t>MAPC</t>
  </si>
  <si>
    <t>Conreu de crustacis</t>
  </si>
  <si>
    <t>MAPF Conreu de plàncton vegetal i plàncton animal</t>
  </si>
  <si>
    <t>MAPF</t>
  </si>
  <si>
    <t>Conreu de plàncton vegetal i plàncton animal</t>
  </si>
  <si>
    <t>MAPL Pesca en aigües amb límit</t>
  </si>
  <si>
    <t>MAPL</t>
  </si>
  <si>
    <t>Pesca en aigües amb límit</t>
  </si>
  <si>
    <t>MAPM Conreu de mol·luscs</t>
  </si>
  <si>
    <t>MAPM</t>
  </si>
  <si>
    <t>Conreu de mol·luscs</t>
  </si>
  <si>
    <t>MAPN Pesca i navegació</t>
  </si>
  <si>
    <t>MAPN</t>
  </si>
  <si>
    <t>Pesca i navegació</t>
  </si>
  <si>
    <t>MAPP Piscicultura</t>
  </si>
  <si>
    <t>MAPP</t>
  </si>
  <si>
    <t>Piscicultura</t>
  </si>
  <si>
    <t>MAPS Pesca en aigües sense límit</t>
  </si>
  <si>
    <t>MAPS</t>
  </si>
  <si>
    <t>Pesca en aigües sense límit</t>
  </si>
  <si>
    <t>MAPU Aqüicultura</t>
  </si>
  <si>
    <t>MAPU</t>
  </si>
  <si>
    <t>Aqüicultura</t>
  </si>
  <si>
    <t>NOVES àrees professionals de la família professional MAP</t>
  </si>
  <si>
    <t>QUIA Anàlisi i control</t>
  </si>
  <si>
    <t>QUI</t>
  </si>
  <si>
    <t>QUIA</t>
  </si>
  <si>
    <t>Anàlisi i control</t>
  </si>
  <si>
    <t>QUIB Química bàsica</t>
  </si>
  <si>
    <t>QUIB</t>
  </si>
  <si>
    <t>Química bàsica</t>
  </si>
  <si>
    <t>QUIC Transformació de plàstic i cautxú</t>
  </si>
  <si>
    <t>QUIC</t>
  </si>
  <si>
    <t>Transformació de plàstic i cautxú</t>
  </si>
  <si>
    <t>QUIE Procés químic</t>
  </si>
  <si>
    <t>QUIE</t>
  </si>
  <si>
    <t>Procés químic</t>
  </si>
  <si>
    <t>QUIF Fabricació i transformació de productes químics</t>
  </si>
  <si>
    <t>QUIF</t>
  </si>
  <si>
    <t>Fabricació i transformació de productes químics</t>
  </si>
  <si>
    <t>QUIL Laboratori químic</t>
  </si>
  <si>
    <t>QUIL</t>
  </si>
  <si>
    <t>Laboratori químic</t>
  </si>
  <si>
    <t>QUIM Farmaquímica</t>
  </si>
  <si>
    <t>QUIM</t>
  </si>
  <si>
    <t>Farmaquímica</t>
  </si>
  <si>
    <t>QUIO Pasta, paper i cartró</t>
  </si>
  <si>
    <t>QUIO</t>
  </si>
  <si>
    <t>Pasta, paper i cartró</t>
  </si>
  <si>
    <t>QUIP Indústria paperera</t>
  </si>
  <si>
    <t>QUIP</t>
  </si>
  <si>
    <t>Indústria paperera</t>
  </si>
  <si>
    <t>QUIT Transformació de polímers</t>
  </si>
  <si>
    <t>QUIT</t>
  </si>
  <si>
    <t>Transformació de polímers</t>
  </si>
  <si>
    <t>NOVES àrees professionals de la família professional QUI</t>
  </si>
  <si>
    <t>SANB Salut bucodental</t>
  </si>
  <si>
    <t>SAN</t>
  </si>
  <si>
    <t>SANB</t>
  </si>
  <si>
    <t>Salut bucodental</t>
  </si>
  <si>
    <t>SANC Cures auxiliars</t>
  </si>
  <si>
    <t>SANC</t>
  </si>
  <si>
    <t>Cures auxiliars</t>
  </si>
  <si>
    <t>SAND Dietètica</t>
  </si>
  <si>
    <t>SAND</t>
  </si>
  <si>
    <t>Dietètica</t>
  </si>
  <si>
    <t>SANF Farmàcia</t>
  </si>
  <si>
    <t>SANF</t>
  </si>
  <si>
    <t>Farmàcia</t>
  </si>
  <si>
    <t>SANL Tècniques de laboratori</t>
  </si>
  <si>
    <t>SANL</t>
  </si>
  <si>
    <t>Tècniques de laboratori</t>
  </si>
  <si>
    <t>SANP Serveis i productes sanitaris</t>
  </si>
  <si>
    <t>SANP</t>
  </si>
  <si>
    <t>Serveis i productes sanitaris</t>
  </si>
  <si>
    <t>SANR Tècniques radiològiques</t>
  </si>
  <si>
    <t>SANR</t>
  </si>
  <si>
    <t>Tècniques radiològiques</t>
  </si>
  <si>
    <t>SANT Atenció sanitària</t>
  </si>
  <si>
    <t>SANT</t>
  </si>
  <si>
    <t>Atenció sanitària</t>
  </si>
  <si>
    <t>SANX Especialitats sense àrea definida (sanitat)</t>
  </si>
  <si>
    <t>SANX</t>
  </si>
  <si>
    <t>Especialitats sense àrea definida (sanitat)</t>
  </si>
  <si>
    <t>NOVES àrees professionals de la família professional SAN</t>
  </si>
  <si>
    <t>SEAG Gestió ambiental</t>
  </si>
  <si>
    <t>SEA</t>
  </si>
  <si>
    <t>SEAG</t>
  </si>
  <si>
    <t>Gestió ambiental</t>
  </si>
  <si>
    <t>SEAL Protecció civil</t>
  </si>
  <si>
    <t>SEAL</t>
  </si>
  <si>
    <t>Protecció civil</t>
  </si>
  <si>
    <t>SEAP Control de plagues</t>
  </si>
  <si>
    <t>SEAP</t>
  </si>
  <si>
    <t>Control de plagues</t>
  </si>
  <si>
    <t>SEAS Control i seguretat</t>
  </si>
  <si>
    <t>SEAS</t>
  </si>
  <si>
    <t>Control i seguretat</t>
  </si>
  <si>
    <t>SEAT Recollida, evacuació i tractament d’aigües residuals</t>
  </si>
  <si>
    <t>SEAT</t>
  </si>
  <si>
    <t>Recollida, evacuació i tractament d’aigües residuals</t>
  </si>
  <si>
    <t>SEAU Neteja, tractament i eliminació de residus urbans</t>
  </si>
  <si>
    <t>SEAU</t>
  </si>
  <si>
    <t>Neteja, tractament i eliminació de residus urbans</t>
  </si>
  <si>
    <t>NOVES àrees professionals de la família professional SEA</t>
  </si>
  <si>
    <t>SSCA Activitats associatives</t>
  </si>
  <si>
    <t>SSC</t>
  </si>
  <si>
    <t>SSCA</t>
  </si>
  <si>
    <t>Activitats associatives</t>
  </si>
  <si>
    <t>SSCB Activitats culturals i recreatives</t>
  </si>
  <si>
    <t>SSCB</t>
  </si>
  <si>
    <t>Activitats culturals i recreatives</t>
  </si>
  <si>
    <t>SSCC Activitats culturals</t>
  </si>
  <si>
    <t>SSCC</t>
  </si>
  <si>
    <t>Activitats culturals</t>
  </si>
  <si>
    <t>SSCD Servei domèstic</t>
  </si>
  <si>
    <t>SSCD</t>
  </si>
  <si>
    <t>Servei domèstic</t>
  </si>
  <si>
    <t>SSCE Formació i educació</t>
  </si>
  <si>
    <t>SSCE</t>
  </si>
  <si>
    <t>Formació i educació</t>
  </si>
  <si>
    <t>SSCF Formació</t>
  </si>
  <si>
    <t>SSCF</t>
  </si>
  <si>
    <t>Formació</t>
  </si>
  <si>
    <t>SSCG Atenció social</t>
  </si>
  <si>
    <t>SSCG</t>
  </si>
  <si>
    <t>Atenció social</t>
  </si>
  <si>
    <t>SSCI Serveis al consumidor</t>
  </si>
  <si>
    <t>SSCI</t>
  </si>
  <si>
    <t>Serveis al consumidor</t>
  </si>
  <si>
    <t>SSCL Neteja</t>
  </si>
  <si>
    <t>SSCL</t>
  </si>
  <si>
    <t>Neteja</t>
  </si>
  <si>
    <t>SSCM Assistència social i serveis al consumidor</t>
  </si>
  <si>
    <t>SSCM</t>
  </si>
  <si>
    <t>Assistència social i serveis al consumidor</t>
  </si>
  <si>
    <t>SSCR Activitats recreatives</t>
  </si>
  <si>
    <t>SSCR</t>
  </si>
  <si>
    <t>Activitats recreatives</t>
  </si>
  <si>
    <t>SSCS Assistència social</t>
  </si>
  <si>
    <t>SSCS</t>
  </si>
  <si>
    <t>Assistència social</t>
  </si>
  <si>
    <t>SSCX Especialitats sense àrea definida (docència i investigació)</t>
  </si>
  <si>
    <t>SSCX</t>
  </si>
  <si>
    <t>Especialitats sense àrea definida (docència i investigació)</t>
  </si>
  <si>
    <t>SSCZ Àrea per a centres especialitzats</t>
  </si>
  <si>
    <t>SSCZ</t>
  </si>
  <si>
    <t>Àrea per a centres especialitzats</t>
  </si>
  <si>
    <t>NOVES àrees professionals de la família professional SSC</t>
  </si>
  <si>
    <t>TCPA Confecció, pell d'ant, napa i pelleteria</t>
  </si>
  <si>
    <t>TCP</t>
  </si>
  <si>
    <t>TCPA</t>
  </si>
  <si>
    <t>Confecció, pell d'ant, napa i pelleteria</t>
  </si>
  <si>
    <t>TCPC Calçat</t>
  </si>
  <si>
    <t>TCPC</t>
  </si>
  <si>
    <t>Calçat</t>
  </si>
  <si>
    <t>TCPE Ennobliment tèxtil</t>
  </si>
  <si>
    <t>TCPE</t>
  </si>
  <si>
    <t>Ennobliment tèxtil</t>
  </si>
  <si>
    <t>TCPF Confecció</t>
  </si>
  <si>
    <t>TCPF</t>
  </si>
  <si>
    <t>Confecció</t>
  </si>
  <si>
    <t>TCPG Gènere de punt</t>
  </si>
  <si>
    <t>TCPG</t>
  </si>
  <si>
    <t>Gènere de punt</t>
  </si>
  <si>
    <t>TCPH Filatura</t>
  </si>
  <si>
    <t>TCPH</t>
  </si>
  <si>
    <t>Filatura</t>
  </si>
  <si>
    <t>TCPJ Roba no teixida</t>
  </si>
  <si>
    <t>TCPJ</t>
  </si>
  <si>
    <t>Roba no teixida</t>
  </si>
  <si>
    <t>TCPL Teixit de calada</t>
  </si>
  <si>
    <t>TCPL</t>
  </si>
  <si>
    <t>Teixit de calada</t>
  </si>
  <si>
    <t>TCPM Marroquineria i guanteria</t>
  </si>
  <si>
    <t>TCPM</t>
  </si>
  <si>
    <t>Marroquineria i guanteria</t>
  </si>
  <si>
    <t>TCPN Ennobliment de matèries tèxtils i pells</t>
  </si>
  <si>
    <t>TCPN</t>
  </si>
  <si>
    <t>Ennobliment de matèries tèxtils i pells</t>
  </si>
  <si>
    <t>TCPP Producció de fils i teixits</t>
  </si>
  <si>
    <t>TCPP</t>
  </si>
  <si>
    <t>Producció de fils i teixits</t>
  </si>
  <si>
    <t>TCPT Adobs</t>
  </si>
  <si>
    <t>TCPT</t>
  </si>
  <si>
    <t>Adobs</t>
  </si>
  <si>
    <t>NOVES àrees professionals de la família professional TCP</t>
  </si>
  <si>
    <t>TMVA Transport aeri</t>
  </si>
  <si>
    <t>TMV</t>
  </si>
  <si>
    <t>TMVA</t>
  </si>
  <si>
    <t>Transport aeri</t>
  </si>
  <si>
    <t>TMVC Transport per carretera</t>
  </si>
  <si>
    <t>TMVC</t>
  </si>
  <si>
    <t>Transport per carretera</t>
  </si>
  <si>
    <t>TMVD Reparació de vehicles de dos o tres rodes</t>
  </si>
  <si>
    <t>TMVD</t>
  </si>
  <si>
    <t>Reparació de vehicles de dos o tres rodes</t>
  </si>
  <si>
    <t>TMVE Reparació de sistemes electromecànics de vehicles</t>
  </si>
  <si>
    <t>TMVE</t>
  </si>
  <si>
    <t>Reparació de sistemes electromecànics de vehicles</t>
  </si>
  <si>
    <t>TMVG Electromecànica de vehicles</t>
  </si>
  <si>
    <t>TMVG</t>
  </si>
  <si>
    <t>Electromecànica de vehicles</t>
  </si>
  <si>
    <t>TMVH Reparació de carrosseries de vehicles</t>
  </si>
  <si>
    <t>TMVH</t>
  </si>
  <si>
    <t>Reparació de carrosseries de vehicles</t>
  </si>
  <si>
    <t>TMVI Conducció de vehicles per carretera</t>
  </si>
  <si>
    <t>TMVI</t>
  </si>
  <si>
    <t>Conducció de vehicles per carretera</t>
  </si>
  <si>
    <t>TMVL Carrosseria de vehicles</t>
  </si>
  <si>
    <t>TMVL</t>
  </si>
  <si>
    <t>Carrosseria de vehicles</t>
  </si>
  <si>
    <t>TMVM Transport marítim</t>
  </si>
  <si>
    <t>TMVM</t>
  </si>
  <si>
    <t>Transport marítim</t>
  </si>
  <si>
    <t>TMVN Reparació de motors nàutics</t>
  </si>
  <si>
    <t>TMVN</t>
  </si>
  <si>
    <t>Reparació de motors nàutics</t>
  </si>
  <si>
    <t>TMVO Aeronàutica</t>
  </si>
  <si>
    <t>TMVO</t>
  </si>
  <si>
    <t>Aeronàutica</t>
  </si>
  <si>
    <t>TMVR Transport per rail o cable</t>
  </si>
  <si>
    <t>TMVR</t>
  </si>
  <si>
    <t>Transport per rail o cable</t>
  </si>
  <si>
    <t>TMVU Nàutica</t>
  </si>
  <si>
    <t>TMVU</t>
  </si>
  <si>
    <t>Nàutica</t>
  </si>
  <si>
    <t>TMVV Reparació de motors d'aviació</t>
  </si>
  <si>
    <t>TMVV</t>
  </si>
  <si>
    <t>Reparació de motors d'aviació</t>
  </si>
  <si>
    <t>TMVX Especialitats sense àrea definida (automoció)</t>
  </si>
  <si>
    <t>TMVX</t>
  </si>
  <si>
    <t>Especialitats sense àrea definida (automoció)</t>
  </si>
  <si>
    <t>NOVES àrees professionals de la família professional TMV</t>
  </si>
  <si>
    <t>VICB Fabricació de rajoles i revestiments ceràmics</t>
  </si>
  <si>
    <t>VIC</t>
  </si>
  <si>
    <t>VICB</t>
  </si>
  <si>
    <t>Fabricació de rajoles i revestiments ceràmics</t>
  </si>
  <si>
    <t>VICC Ceràmica</t>
  </si>
  <si>
    <t>VICC</t>
  </si>
  <si>
    <t>VICF Fabricació ceràmica</t>
  </si>
  <si>
    <t>VICF</t>
  </si>
  <si>
    <t>Fabricació ceràmica</t>
  </si>
  <si>
    <t>VICI Vidre industrial</t>
  </si>
  <si>
    <t>VICI</t>
  </si>
  <si>
    <t>Vidre industrial</t>
  </si>
  <si>
    <t>VICV Vidres</t>
  </si>
  <si>
    <t>VICV</t>
  </si>
  <si>
    <t>Vidres</t>
  </si>
  <si>
    <t>NOVES àrees professionals de la família professional VIC</t>
  </si>
  <si>
    <t>TELEFORMACIO</t>
  </si>
  <si>
    <t>DISCAPACITAT</t>
  </si>
  <si>
    <t>Preu hora alumne</t>
  </si>
  <si>
    <t>PRESENCIAL</t>
  </si>
  <si>
    <t>PRESSUPOST PREVIST ACCIÓ</t>
  </si>
  <si>
    <t>ADG0</t>
  </si>
  <si>
    <t>AFD0</t>
  </si>
  <si>
    <t>AGA0</t>
  </si>
  <si>
    <t>ARG0</t>
  </si>
  <si>
    <t>ART0</t>
  </si>
  <si>
    <t>COM0</t>
  </si>
  <si>
    <t>ELE0</t>
  </si>
  <si>
    <t>ENA0</t>
  </si>
  <si>
    <t>EOC0</t>
  </si>
  <si>
    <t>FCO0</t>
  </si>
  <si>
    <t>FME0</t>
  </si>
  <si>
    <t>HOT0</t>
  </si>
  <si>
    <t>IEX0</t>
  </si>
  <si>
    <t>IFC0</t>
  </si>
  <si>
    <t>IMA0</t>
  </si>
  <si>
    <t>IMP0</t>
  </si>
  <si>
    <t>IMS0</t>
  </si>
  <si>
    <t>INA0</t>
  </si>
  <si>
    <t>MAM0</t>
  </si>
  <si>
    <t>MAP0</t>
  </si>
  <si>
    <t>QUI0</t>
  </si>
  <si>
    <t>SAN0</t>
  </si>
  <si>
    <t>SEA0</t>
  </si>
  <si>
    <t>SSC0</t>
  </si>
  <si>
    <t>TCP0</t>
  </si>
  <si>
    <t>TMV0</t>
  </si>
  <si>
    <t>VIC0</t>
  </si>
  <si>
    <t>ADG- Administració i gestió</t>
  </si>
  <si>
    <t>AFD- Activitats físiques i esportives</t>
  </si>
  <si>
    <t>AGA- Agrària</t>
  </si>
  <si>
    <t>ARG- Arts gràfiques</t>
  </si>
  <si>
    <t>ART- Arts i artesania</t>
  </si>
  <si>
    <t>COM- Comerç i màrqueting</t>
  </si>
  <si>
    <t>ELE- Electricitat i electrònica</t>
  </si>
  <si>
    <t>ENA- Energia i aigua</t>
  </si>
  <si>
    <t>EOC- Edificació i obra civil</t>
  </si>
  <si>
    <t>FCO- Formació complementària</t>
  </si>
  <si>
    <t>FME- Fabricació mecànica</t>
  </si>
  <si>
    <t>HOT- Hostaleria i turisme</t>
  </si>
  <si>
    <t>IEX- Indústries extractives</t>
  </si>
  <si>
    <t>IFC- Informàtica i comunicacions</t>
  </si>
  <si>
    <t>IMA- Instal·lació i manteniment</t>
  </si>
  <si>
    <t>IMP- Imatge personal</t>
  </si>
  <si>
    <t>IMS- Imatge i so</t>
  </si>
  <si>
    <t>INA- Indústria alimentària</t>
  </si>
  <si>
    <t>MAM- Fusta, moble i suro</t>
  </si>
  <si>
    <t>MAP- Marítim pesquer</t>
  </si>
  <si>
    <t>QUI- Química</t>
  </si>
  <si>
    <t>SAN- Sanitat</t>
  </si>
  <si>
    <t>SEA- Seguretat i medi ambient</t>
  </si>
  <si>
    <t>SSC- Serveis socioculturals i a la comunitat</t>
  </si>
  <si>
    <t>TCP- Tèxtil, confecció i pel</t>
  </si>
  <si>
    <t>TMV- Transport i manteniment de vehicle</t>
  </si>
  <si>
    <t>VIC- Vidre i ceràmic</t>
  </si>
  <si>
    <t>FP</t>
  </si>
  <si>
    <t>Salaris màxims sobre els que s'han calculat els costos (Base 5 Ordre)</t>
  </si>
  <si>
    <t>Salaris reals de l'entitat per poder calcular cost real justificable</t>
  </si>
  <si>
    <t>DURADA ETAPES</t>
  </si>
  <si>
    <t>MÀXIM</t>
  </si>
  <si>
    <t>PREVIST</t>
  </si>
  <si>
    <t>Previsió volum de joves a la 3a fase</t>
  </si>
  <si>
    <t xml:space="preserve">Sou brut mensual prorratejat en 12 pagues amb els costos empresarials.  </t>
  </si>
  <si>
    <t>Total grups orientació / Tutors</t>
  </si>
  <si>
    <t>Total grups orinentació / Tutors</t>
  </si>
  <si>
    <t>Nom acció formativa (1)</t>
  </si>
  <si>
    <t>Familia Professional (2)</t>
  </si>
  <si>
    <t>Àrea professional (3)</t>
  </si>
  <si>
    <t>Hores acció (4)</t>
  </si>
  <si>
    <t>Participants previstos (5)</t>
  </si>
  <si>
    <t>(1) NOM ACCIÓ FORMATIVA</t>
  </si>
  <si>
    <t>(4) INDICAR HORES ACCIÓ</t>
  </si>
  <si>
    <t>(5) INDICAR VOLUM PARTICIPANTS</t>
  </si>
  <si>
    <t>(2) ESCOLLIR, DEL DESPLEGABLE QUE APAREIX QUAN ENS POSEM A SOBRE DE LA CASELLA, LA FAMÍLIA PROFESSIONAL</t>
  </si>
  <si>
    <t>(3) ESCOLLIR, DEL DESPLEGABLE QUE APAREIX QUAN ENS POSEM A SOBRE DE LA CASELLA, L'ÀREA PROFESSIONAL</t>
  </si>
  <si>
    <t>TOTAL:</t>
  </si>
  <si>
    <r>
      <rPr>
        <u/>
        <sz val="11"/>
        <color theme="1"/>
        <rFont val="Calibri"/>
        <family val="2"/>
        <scheme val="minor"/>
      </rPr>
      <t>Introduir per aquest ordre</t>
    </r>
    <r>
      <rPr>
        <sz val="11"/>
        <color theme="1"/>
        <rFont val="Calibri"/>
        <family val="2"/>
        <scheme val="minor"/>
      </rPr>
      <t>:</t>
    </r>
  </si>
  <si>
    <t>El full calcula el cost de  cada acció per les 3 modalitats (presencial, telemàtica i per dicapacitats)  cal triar la que es correspongui</t>
  </si>
  <si>
    <t>Escollir del desplegable</t>
  </si>
  <si>
    <t>ZZZ- Escollir del desplegable</t>
  </si>
  <si>
    <t>ZZZ</t>
  </si>
  <si>
    <t>ZZZZ Escollir del desplegable</t>
  </si>
  <si>
    <t>ZZZZ</t>
  </si>
  <si>
    <t>TRIAR OPCIÓ ALS ESPAIS EN GRIS</t>
  </si>
  <si>
    <t>OMPLIR NOMÉS ELS ESPAIS EN BLANC</t>
  </si>
  <si>
    <r>
      <t>1a etapa</t>
    </r>
    <r>
      <rPr>
        <b/>
        <vertAlign val="superscript"/>
        <sz val="11"/>
        <color rgb="FFFF0000"/>
        <rFont val="Arial"/>
        <family val="2"/>
      </rPr>
      <t>1</t>
    </r>
  </si>
  <si>
    <r>
      <t>2a etapa</t>
    </r>
    <r>
      <rPr>
        <b/>
        <vertAlign val="superscript"/>
        <sz val="11"/>
        <color rgb="FFFF0000"/>
        <rFont val="Arial"/>
        <family val="2"/>
      </rPr>
      <t>2</t>
    </r>
  </si>
  <si>
    <r>
      <t>3a etapa</t>
    </r>
    <r>
      <rPr>
        <b/>
        <vertAlign val="superscript"/>
        <sz val="11"/>
        <color rgb="FFFF0000"/>
        <rFont val="Arial"/>
        <family val="2"/>
      </rPr>
      <t>2</t>
    </r>
  </si>
  <si>
    <r>
      <t>Salari brut anual + SS - ENTITAT</t>
    </r>
    <r>
      <rPr>
        <b/>
        <vertAlign val="superscript"/>
        <sz val="11"/>
        <color rgb="FFFF0000"/>
        <rFont val="Arial"/>
        <family val="2"/>
      </rPr>
      <t>3</t>
    </r>
  </si>
  <si>
    <r>
      <t>Import total Formació</t>
    </r>
    <r>
      <rPr>
        <b/>
        <vertAlign val="superscript"/>
        <sz val="11"/>
        <color rgb="FFFF0000"/>
        <rFont val="Arial"/>
        <family val="2"/>
      </rPr>
      <t>4</t>
    </r>
  </si>
  <si>
    <t>TOTAL</t>
  </si>
  <si>
    <r>
      <t>OMPLIU</t>
    </r>
    <r>
      <rPr>
        <b/>
        <sz val="14"/>
        <color theme="1"/>
        <rFont val="Arial"/>
        <family val="2"/>
      </rPr>
      <t xml:space="preserve"> ELS ESPAIS DE COLOR ROSAT</t>
    </r>
  </si>
</sst>
</file>

<file path=xl/styles.xml><?xml version="1.0" encoding="utf-8"?>
<styleSheet xmlns="http://schemas.openxmlformats.org/spreadsheetml/2006/main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.00\ [$€-403]_-;\-* #,##0.00\ [$€-403]_-;_-* &quot;-&quot;??\ [$€-403]_-;_-@_-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rgb="FF000000"/>
      <name val="Verdana"/>
      <family val="2"/>
    </font>
    <font>
      <sz val="9"/>
      <color rgb="FF000000"/>
      <name val="Verdana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indexed="81"/>
      <name val="Tahoma"/>
      <family val="2"/>
    </font>
    <font>
      <sz val="16"/>
      <color indexed="81"/>
      <name val="Tahoma"/>
      <family val="2"/>
    </font>
    <font>
      <b/>
      <sz val="10"/>
      <color indexed="81"/>
      <name val="Arial"/>
      <family val="2"/>
    </font>
    <font>
      <sz val="10"/>
      <color indexed="81"/>
      <name val="Arial"/>
      <family val="2"/>
    </font>
    <font>
      <u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vertAlign val="superscript"/>
      <sz val="11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vertAlign val="superscript"/>
      <sz val="11"/>
      <name val="Arial"/>
      <family val="2"/>
    </font>
    <font>
      <b/>
      <sz val="20"/>
      <color indexed="81"/>
      <name val="Tahoma"/>
      <family val="2"/>
    </font>
    <font>
      <sz val="20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0">
    <xf numFmtId="0" fontId="0" fillId="0" borderId="0" xfId="0"/>
    <xf numFmtId="0" fontId="3" fillId="9" borderId="8" xfId="0" applyFont="1" applyFill="1" applyBorder="1" applyAlignment="1">
      <alignment horizontal="center" wrapText="1"/>
    </xf>
    <xf numFmtId="2" fontId="3" fillId="9" borderId="8" xfId="0" applyNumberFormat="1" applyFont="1" applyFill="1" applyBorder="1" applyAlignment="1">
      <alignment horizontal="center" wrapText="1"/>
    </xf>
    <xf numFmtId="0" fontId="3" fillId="9" borderId="1" xfId="0" applyFont="1" applyFill="1" applyBorder="1" applyAlignment="1">
      <alignment horizontal="center" wrapText="1"/>
    </xf>
    <xf numFmtId="0" fontId="4" fillId="0" borderId="8" xfId="0" applyFont="1" applyBorder="1" applyAlignment="1">
      <alignment wrapText="1"/>
    </xf>
    <xf numFmtId="2" fontId="4" fillId="0" borderId="8" xfId="0" applyNumberFormat="1" applyFont="1" applyBorder="1" applyAlignment="1">
      <alignment horizontal="center" wrapText="1"/>
    </xf>
    <xf numFmtId="2" fontId="0" fillId="0" borderId="0" xfId="0" applyNumberFormat="1"/>
    <xf numFmtId="0" fontId="6" fillId="0" borderId="0" xfId="0" applyFont="1" applyFill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Fill="1" applyBorder="1" applyProtection="1"/>
    <xf numFmtId="0" fontId="0" fillId="0" borderId="0" xfId="0" applyAlignment="1">
      <alignment horizontal="center" vertical="center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1" xfId="0" applyFill="1" applyBorder="1" applyAlignment="1" applyProtection="1">
      <alignment horizontal="center" vertical="center" wrapText="1"/>
    </xf>
    <xf numFmtId="0" fontId="0" fillId="13" borderId="3" xfId="0" applyFill="1" applyBorder="1" applyAlignment="1">
      <alignment horizontal="center" vertical="center" wrapText="1"/>
    </xf>
    <xf numFmtId="0" fontId="0" fillId="11" borderId="3" xfId="0" applyFill="1" applyBorder="1" applyAlignment="1">
      <alignment horizontal="center" vertical="center" wrapText="1"/>
    </xf>
    <xf numFmtId="0" fontId="0" fillId="12" borderId="3" xfId="0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44" fontId="2" fillId="13" borderId="1" xfId="1" applyFont="1" applyFill="1" applyBorder="1" applyAlignment="1">
      <alignment horizontal="center" vertical="center" wrapText="1"/>
    </xf>
    <xf numFmtId="44" fontId="0" fillId="11" borderId="1" xfId="1" applyFont="1" applyFill="1" applyBorder="1" applyAlignment="1">
      <alignment horizontal="center" vertical="center" wrapText="1"/>
    </xf>
    <xf numFmtId="44" fontId="2" fillId="12" borderId="1" xfId="1" applyFont="1" applyFill="1" applyBorder="1" applyAlignment="1">
      <alignment horizontal="center" vertical="center" wrapText="1"/>
    </xf>
    <xf numFmtId="0" fontId="0" fillId="6" borderId="3" xfId="0" applyFill="1" applyBorder="1" applyAlignment="1" applyProtection="1">
      <alignment horizontal="center" vertical="center" wrapText="1"/>
      <protection locked="0"/>
    </xf>
    <xf numFmtId="0" fontId="4" fillId="6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6" borderId="1" xfId="0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 wrapText="1"/>
      <protection locked="0"/>
    </xf>
    <xf numFmtId="44" fontId="2" fillId="13" borderId="3" xfId="1" applyFont="1" applyFill="1" applyBorder="1" applyAlignment="1">
      <alignment vertical="center" wrapText="1"/>
    </xf>
    <xf numFmtId="44" fontId="0" fillId="11" borderId="3" xfId="1" applyFont="1" applyFill="1" applyBorder="1" applyAlignment="1">
      <alignment vertical="center" wrapText="1"/>
    </xf>
    <xf numFmtId="44" fontId="2" fillId="12" borderId="3" xfId="1" applyFont="1" applyFill="1" applyBorder="1" applyAlignment="1">
      <alignment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7" xfId="0" applyFill="1" applyBorder="1" applyProtection="1">
      <protection locked="0"/>
    </xf>
    <xf numFmtId="44" fontId="2" fillId="0" borderId="7" xfId="1" applyFont="1" applyFill="1" applyBorder="1" applyAlignment="1">
      <alignment horizontal="center" vertical="center" wrapText="1"/>
    </xf>
    <xf numFmtId="44" fontId="0" fillId="0" borderId="7" xfId="1" applyFont="1" applyFill="1" applyBorder="1" applyAlignment="1">
      <alignment horizontal="center" vertical="center" wrapText="1"/>
    </xf>
    <xf numFmtId="0" fontId="0" fillId="0" borderId="1" xfId="0" applyFill="1" applyBorder="1" applyProtection="1">
      <protection locked="0"/>
    </xf>
    <xf numFmtId="0" fontId="0" fillId="7" borderId="1" xfId="0" applyFill="1" applyBorder="1" applyAlignment="1">
      <alignment horizontal="center" vertical="center"/>
    </xf>
    <xf numFmtId="0" fontId="0" fillId="6" borderId="0" xfId="0" applyFill="1" applyProtection="1"/>
    <xf numFmtId="0" fontId="0" fillId="0" borderId="13" xfId="0" applyFill="1" applyBorder="1" applyProtection="1"/>
    <xf numFmtId="0" fontId="0" fillId="0" borderId="14" xfId="0" applyFill="1" applyBorder="1" applyProtection="1"/>
    <xf numFmtId="0" fontId="0" fillId="0" borderId="15" xfId="0" applyFill="1" applyBorder="1" applyProtection="1"/>
    <xf numFmtId="0" fontId="0" fillId="0" borderId="16" xfId="0" applyFill="1" applyBorder="1" applyProtection="1"/>
    <xf numFmtId="0" fontId="0" fillId="0" borderId="17" xfId="0" applyFill="1" applyBorder="1" applyProtection="1"/>
    <xf numFmtId="0" fontId="0" fillId="0" borderId="18" xfId="0" applyFill="1" applyBorder="1" applyProtection="1"/>
    <xf numFmtId="0" fontId="0" fillId="0" borderId="19" xfId="0" applyFill="1" applyBorder="1" applyProtection="1"/>
    <xf numFmtId="0" fontId="0" fillId="0" borderId="20" xfId="0" applyFill="1" applyBorder="1" applyProtection="1"/>
    <xf numFmtId="0" fontId="13" fillId="0" borderId="0" xfId="0" applyFont="1" applyProtection="1"/>
    <xf numFmtId="0" fontId="14" fillId="0" borderId="0" xfId="0" applyFont="1" applyProtection="1"/>
    <xf numFmtId="0" fontId="14" fillId="0" borderId="1" xfId="0" applyFont="1" applyBorder="1" applyAlignment="1" applyProtection="1">
      <alignment horizontal="left" vertical="center" wrapText="1"/>
    </xf>
    <xf numFmtId="0" fontId="14" fillId="2" borderId="5" xfId="0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/>
    </xf>
    <xf numFmtId="0" fontId="14" fillId="2" borderId="6" xfId="0" applyFont="1" applyFill="1" applyBorder="1" applyAlignment="1" applyProtection="1">
      <alignment horizontal="center" vertical="center"/>
    </xf>
    <xf numFmtId="0" fontId="14" fillId="2" borderId="1" xfId="0" applyFont="1" applyFill="1" applyBorder="1" applyProtection="1"/>
    <xf numFmtId="44" fontId="13" fillId="6" borderId="1" xfId="0" applyNumberFormat="1" applyFont="1" applyFill="1" applyBorder="1" applyProtection="1"/>
    <xf numFmtId="0" fontId="14" fillId="0" borderId="0" xfId="0" applyFont="1" applyFill="1" applyProtection="1"/>
    <xf numFmtId="0" fontId="14" fillId="0" borderId="0" xfId="0" applyFont="1" applyFill="1" applyBorder="1" applyProtection="1"/>
    <xf numFmtId="44" fontId="16" fillId="0" borderId="0" xfId="1" applyFont="1" applyFill="1" applyBorder="1" applyAlignment="1" applyProtection="1">
      <alignment horizontal="center"/>
    </xf>
    <xf numFmtId="44" fontId="13" fillId="0" borderId="0" xfId="0" applyNumberFormat="1" applyFont="1" applyFill="1" applyBorder="1" applyProtection="1"/>
    <xf numFmtId="0" fontId="13" fillId="0" borderId="0" xfId="0" applyFont="1" applyFill="1" applyBorder="1" applyProtection="1"/>
    <xf numFmtId="44" fontId="13" fillId="0" borderId="0" xfId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44" fontId="13" fillId="0" borderId="0" xfId="1" applyFont="1" applyFill="1" applyBorder="1" applyProtection="1"/>
    <xf numFmtId="0" fontId="13" fillId="0" borderId="0" xfId="0" applyFont="1" applyFill="1" applyProtection="1"/>
    <xf numFmtId="44" fontId="13" fillId="6" borderId="5" xfId="1" applyFont="1" applyFill="1" applyBorder="1" applyAlignment="1" applyProtection="1">
      <alignment horizontal="right" vertical="center"/>
    </xf>
    <xf numFmtId="44" fontId="13" fillId="7" borderId="6" xfId="1" applyFont="1" applyFill="1" applyBorder="1" applyAlignment="1" applyProtection="1">
      <alignment horizontal="center" vertical="center"/>
      <protection locked="0"/>
    </xf>
    <xf numFmtId="0" fontId="13" fillId="6" borderId="5" xfId="0" applyFont="1" applyFill="1" applyBorder="1" applyAlignment="1" applyProtection="1"/>
    <xf numFmtId="0" fontId="14" fillId="0" borderId="0" xfId="0" applyFont="1" applyAlignment="1" applyProtection="1">
      <alignment horizontal="center" vertical="center"/>
    </xf>
    <xf numFmtId="0" fontId="14" fillId="6" borderId="1" xfId="0" applyFont="1" applyFill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13" fillId="7" borderId="1" xfId="0" applyFont="1" applyFill="1" applyBorder="1" applyProtection="1">
      <protection locked="0"/>
    </xf>
    <xf numFmtId="0" fontId="14" fillId="2" borderId="1" xfId="0" applyFont="1" applyFill="1" applyBorder="1" applyAlignment="1" applyProtection="1">
      <alignment vertical="center" wrapText="1"/>
    </xf>
    <xf numFmtId="0" fontId="13" fillId="7" borderId="1" xfId="0" applyFont="1" applyFill="1" applyBorder="1" applyAlignment="1" applyProtection="1">
      <alignment vertical="center"/>
      <protection locked="0"/>
    </xf>
    <xf numFmtId="0" fontId="17" fillId="2" borderId="1" xfId="0" applyFont="1" applyFill="1" applyBorder="1" applyProtection="1"/>
    <xf numFmtId="165" fontId="13" fillId="6" borderId="1" xfId="1" applyNumberFormat="1" applyFont="1" applyFill="1" applyBorder="1" applyProtection="1"/>
    <xf numFmtId="44" fontId="13" fillId="0" borderId="0" xfId="0" applyNumberFormat="1" applyFont="1" applyProtection="1"/>
    <xf numFmtId="44" fontId="13" fillId="6" borderId="1" xfId="1" applyFont="1" applyFill="1" applyBorder="1" applyProtection="1"/>
    <xf numFmtId="0" fontId="14" fillId="3" borderId="1" xfId="0" applyFont="1" applyFill="1" applyBorder="1" applyProtection="1"/>
    <xf numFmtId="44" fontId="14" fillId="3" borderId="1" xfId="0" applyNumberFormat="1" applyFont="1" applyFill="1" applyBorder="1" applyProtection="1"/>
    <xf numFmtId="0" fontId="14" fillId="2" borderId="1" xfId="0" applyFont="1" applyFill="1" applyBorder="1" applyAlignment="1" applyProtection="1">
      <alignment wrapText="1"/>
    </xf>
    <xf numFmtId="44" fontId="13" fillId="7" borderId="1" xfId="1" applyFont="1" applyFill="1" applyBorder="1" applyProtection="1">
      <protection locked="0"/>
    </xf>
    <xf numFmtId="44" fontId="14" fillId="3" borderId="1" xfId="0" applyNumberFormat="1" applyFont="1" applyFill="1" applyBorder="1" applyAlignment="1" applyProtection="1">
      <alignment vertical="center"/>
    </xf>
    <xf numFmtId="0" fontId="18" fillId="4" borderId="1" xfId="0" applyFont="1" applyFill="1" applyBorder="1" applyAlignment="1" applyProtection="1">
      <alignment horizontal="right" vertical="center" wrapText="1"/>
    </xf>
    <xf numFmtId="44" fontId="14" fillId="4" borderId="1" xfId="0" applyNumberFormat="1" applyFont="1" applyFill="1" applyBorder="1" applyAlignment="1" applyProtection="1">
      <alignment vertical="center"/>
    </xf>
    <xf numFmtId="0" fontId="14" fillId="0" borderId="0" xfId="0" applyFont="1" applyAlignment="1" applyProtection="1">
      <alignment horizontal="left" vertical="center"/>
    </xf>
    <xf numFmtId="0" fontId="18" fillId="5" borderId="1" xfId="0" applyFont="1" applyFill="1" applyBorder="1" applyAlignment="1" applyProtection="1">
      <alignment horizontal="left" vertical="center"/>
    </xf>
    <xf numFmtId="44" fontId="18" fillId="5" borderId="1" xfId="0" applyNumberFormat="1" applyFont="1" applyFill="1" applyBorder="1" applyAlignment="1" applyProtection="1">
      <alignment horizontal="left" vertical="center"/>
    </xf>
    <xf numFmtId="0" fontId="19" fillId="0" borderId="2" xfId="0" applyFont="1" applyFill="1" applyBorder="1" applyAlignment="1" applyProtection="1">
      <alignment horizontal="left" vertical="center"/>
    </xf>
    <xf numFmtId="0" fontId="13" fillId="0" borderId="0" xfId="0" applyFont="1" applyAlignment="1" applyProtection="1">
      <alignment horizontal="left" vertical="center"/>
    </xf>
    <xf numFmtId="0" fontId="14" fillId="0" borderId="1" xfId="0" applyFont="1" applyBorder="1" applyAlignment="1" applyProtection="1">
      <alignment horizontal="left" vertical="center"/>
    </xf>
    <xf numFmtId="164" fontId="13" fillId="0" borderId="1" xfId="2" applyNumberFormat="1" applyFont="1" applyBorder="1" applyAlignment="1" applyProtection="1">
      <alignment horizontal="left" vertical="center"/>
    </xf>
    <xf numFmtId="0" fontId="13" fillId="0" borderId="1" xfId="0" applyFont="1" applyBorder="1" applyAlignment="1" applyProtection="1">
      <alignment horizontal="left" vertical="center"/>
    </xf>
    <xf numFmtId="44" fontId="13" fillId="0" borderId="1" xfId="0" applyNumberFormat="1" applyFont="1" applyBorder="1" applyAlignment="1" applyProtection="1">
      <alignment horizontal="left" vertical="center"/>
    </xf>
    <xf numFmtId="0" fontId="20" fillId="0" borderId="0" xfId="0" applyFont="1" applyProtection="1"/>
    <xf numFmtId="0" fontId="17" fillId="0" borderId="0" xfId="0" applyFont="1" applyProtection="1"/>
    <xf numFmtId="0" fontId="13" fillId="0" borderId="11" xfId="0" applyFont="1" applyFill="1" applyBorder="1" applyProtection="1"/>
    <xf numFmtId="44" fontId="13" fillId="3" borderId="1" xfId="0" applyNumberFormat="1" applyFont="1" applyFill="1" applyBorder="1" applyProtection="1"/>
    <xf numFmtId="44" fontId="13" fillId="3" borderId="1" xfId="1" applyFont="1" applyFill="1" applyBorder="1" applyProtection="1"/>
    <xf numFmtId="0" fontId="13" fillId="3" borderId="1" xfId="0" applyFont="1" applyFill="1" applyBorder="1" applyProtection="1"/>
    <xf numFmtId="0" fontId="13" fillId="3" borderId="1" xfId="0" applyFont="1" applyFill="1" applyBorder="1" applyAlignment="1" applyProtection="1">
      <alignment vertical="center"/>
    </xf>
    <xf numFmtId="0" fontId="14" fillId="2" borderId="1" xfId="0" applyFont="1" applyFill="1" applyBorder="1" applyAlignment="1" applyProtection="1">
      <alignment horizontal="center" vertical="center" textRotation="90" wrapText="1"/>
    </xf>
    <xf numFmtId="44" fontId="13" fillId="6" borderId="1" xfId="0" applyNumberFormat="1" applyFont="1" applyFill="1" applyBorder="1" applyAlignment="1" applyProtection="1">
      <alignment horizontal="center" vertical="center"/>
    </xf>
    <xf numFmtId="0" fontId="13" fillId="6" borderId="1" xfId="0" applyFont="1" applyFill="1" applyBorder="1" applyAlignment="1" applyProtection="1">
      <alignment horizontal="center" vertical="center"/>
    </xf>
    <xf numFmtId="44" fontId="13" fillId="6" borderId="11" xfId="1" applyFont="1" applyFill="1" applyBorder="1" applyAlignment="1" applyProtection="1">
      <alignment horizontal="center" vertical="center"/>
    </xf>
    <xf numFmtId="44" fontId="13" fillId="6" borderId="12" xfId="1" applyFont="1" applyFill="1" applyBorder="1" applyAlignment="1" applyProtection="1">
      <alignment horizontal="center" vertical="center"/>
    </xf>
    <xf numFmtId="44" fontId="13" fillId="6" borderId="3" xfId="1" applyFont="1" applyFill="1" applyBorder="1" applyAlignment="1" applyProtection="1">
      <alignment horizontal="center" vertical="center"/>
    </xf>
    <xf numFmtId="44" fontId="13" fillId="6" borderId="11" xfId="0" applyNumberFormat="1" applyFont="1" applyFill="1" applyBorder="1" applyAlignment="1" applyProtection="1">
      <alignment horizontal="center" vertical="center"/>
    </xf>
    <xf numFmtId="44" fontId="13" fillId="6" borderId="12" xfId="0" applyNumberFormat="1" applyFont="1" applyFill="1" applyBorder="1" applyAlignment="1" applyProtection="1">
      <alignment horizontal="center" vertical="center"/>
    </xf>
    <xf numFmtId="44" fontId="13" fillId="6" borderId="3" xfId="0" applyNumberFormat="1" applyFont="1" applyFill="1" applyBorder="1" applyAlignment="1" applyProtection="1">
      <alignment horizontal="center" vertical="center"/>
    </xf>
    <xf numFmtId="0" fontId="13" fillId="0" borderId="11" xfId="0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 applyProtection="1">
      <alignment horizontal="center" vertical="center" wrapText="1"/>
    </xf>
    <xf numFmtId="0" fontId="14" fillId="7" borderId="1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/>
    </xf>
    <xf numFmtId="0" fontId="14" fillId="0" borderId="6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/>
    </xf>
    <xf numFmtId="0" fontId="12" fillId="7" borderId="0" xfId="0" applyFont="1" applyFill="1" applyAlignment="1" applyProtection="1">
      <alignment horizontal="left" vertical="center" wrapText="1"/>
    </xf>
    <xf numFmtId="0" fontId="14" fillId="2" borderId="5" xfId="0" applyFont="1" applyFill="1" applyBorder="1" applyAlignment="1" applyProtection="1">
      <alignment horizontal="center" vertical="center" wrapText="1"/>
    </xf>
    <xf numFmtId="0" fontId="14" fillId="2" borderId="7" xfId="0" applyFont="1" applyFill="1" applyBorder="1" applyAlignment="1" applyProtection="1">
      <alignment horizontal="center" vertical="center" wrapText="1"/>
    </xf>
    <xf numFmtId="0" fontId="14" fillId="2" borderId="6" xfId="0" applyFont="1" applyFill="1" applyBorder="1" applyAlignment="1" applyProtection="1">
      <alignment horizontal="center" vertical="center" wrapText="1"/>
    </xf>
    <xf numFmtId="0" fontId="14" fillId="2" borderId="6" xfId="0" applyFont="1" applyFill="1" applyBorder="1" applyAlignment="1" applyProtection="1">
      <alignment horizontal="center" vertical="center"/>
    </xf>
    <xf numFmtId="44" fontId="13" fillId="6" borderId="1" xfId="1" applyFont="1" applyFill="1" applyBorder="1" applyAlignment="1" applyProtection="1">
      <alignment horizontal="center"/>
    </xf>
    <xf numFmtId="44" fontId="16" fillId="6" borderId="1" xfId="1" applyFont="1" applyFill="1" applyBorder="1" applyAlignment="1" applyProtection="1">
      <alignment horizontal="center"/>
    </xf>
    <xf numFmtId="0" fontId="14" fillId="8" borderId="5" xfId="0" applyFont="1" applyFill="1" applyBorder="1" applyAlignment="1" applyProtection="1">
      <alignment horizontal="center" vertical="center"/>
    </xf>
    <xf numFmtId="0" fontId="14" fillId="8" borderId="7" xfId="0" applyFont="1" applyFill="1" applyBorder="1" applyAlignment="1" applyProtection="1">
      <alignment horizontal="center" vertical="center"/>
    </xf>
    <xf numFmtId="0" fontId="14" fillId="8" borderId="6" xfId="0" applyFont="1" applyFill="1" applyBorder="1" applyAlignment="1" applyProtection="1">
      <alignment horizontal="center" vertical="center"/>
    </xf>
    <xf numFmtId="44" fontId="13" fillId="6" borderId="1" xfId="1" applyFont="1" applyFill="1" applyBorder="1" applyAlignment="1" applyProtection="1">
      <alignment horizontal="center" vertical="center"/>
    </xf>
    <xf numFmtId="0" fontId="14" fillId="2" borderId="1" xfId="0" applyFont="1" applyFill="1" applyBorder="1" applyAlignment="1" applyProtection="1">
      <alignment horizontal="center" vertical="center" wrapText="1"/>
    </xf>
    <xf numFmtId="0" fontId="6" fillId="10" borderId="9" xfId="0" applyFont="1" applyFill="1" applyBorder="1" applyAlignment="1" applyProtection="1">
      <alignment horizontal="center" vertical="center" wrapText="1"/>
    </xf>
    <xf numFmtId="0" fontId="6" fillId="10" borderId="2" xfId="0" applyFont="1" applyFill="1" applyBorder="1" applyAlignment="1" applyProtection="1">
      <alignment horizontal="center" vertical="center" wrapText="1"/>
    </xf>
    <xf numFmtId="0" fontId="6" fillId="10" borderId="4" xfId="0" applyFont="1" applyFill="1" applyBorder="1" applyAlignment="1" applyProtection="1">
      <alignment horizontal="center" vertical="center" wrapText="1"/>
    </xf>
    <xf numFmtId="0" fontId="6" fillId="10" borderId="0" xfId="0" applyFont="1" applyFill="1" applyAlignment="1" applyProtection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</cellXfs>
  <cellStyles count="3">
    <cellStyle name="Milers" xfId="2" builtinId="3"/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7"/>
  <sheetViews>
    <sheetView view="pageLayout" zoomScale="60" zoomScaleNormal="80" zoomScalePageLayoutView="60" workbookViewId="0">
      <selection activeCell="H33" sqref="H33"/>
    </sheetView>
  </sheetViews>
  <sheetFormatPr defaultRowHeight="18" customHeight="1"/>
  <cols>
    <col min="1" max="1" width="12" style="55" customWidth="1"/>
    <col min="2" max="2" width="12.7109375" style="55" customWidth="1"/>
    <col min="3" max="3" width="41.140625" style="55" customWidth="1"/>
    <col min="4" max="4" width="25.7109375" style="54" customWidth="1"/>
    <col min="5" max="5" width="24" style="54" customWidth="1"/>
    <col min="6" max="6" width="26" style="54" customWidth="1"/>
    <col min="7" max="7" width="27.28515625" style="54" customWidth="1"/>
    <col min="8" max="8" width="25.28515625" style="54" customWidth="1"/>
    <col min="9" max="9" width="22.5703125" style="54" customWidth="1"/>
    <col min="10" max="10" width="14.85546875" style="54" customWidth="1"/>
    <col min="11" max="11" width="12.7109375" style="54" bestFit="1" customWidth="1"/>
    <col min="12" max="12" width="11.5703125" style="54" bestFit="1" customWidth="1"/>
    <col min="13" max="14" width="12.28515625" style="54" bestFit="1" customWidth="1"/>
    <col min="15" max="16384" width="9.140625" style="54"/>
  </cols>
  <sheetData>
    <row r="1" spans="1:14" ht="30.75" customHeight="1">
      <c r="A1" s="123" t="s">
        <v>986</v>
      </c>
      <c r="B1" s="123"/>
      <c r="C1" s="123"/>
      <c r="D1" s="123"/>
    </row>
    <row r="3" spans="1:14" ht="25.5" customHeight="1">
      <c r="A3" s="54"/>
      <c r="B3" s="54"/>
      <c r="C3" s="54"/>
      <c r="G3" s="124" t="s">
        <v>26</v>
      </c>
      <c r="H3" s="125"/>
      <c r="I3" s="126"/>
    </row>
    <row r="4" spans="1:14" ht="69.75" customHeight="1">
      <c r="C4" s="56" t="s">
        <v>951</v>
      </c>
      <c r="D4" s="124" t="s">
        <v>14</v>
      </c>
      <c r="E4" s="127"/>
      <c r="F4" s="57" t="s">
        <v>957</v>
      </c>
      <c r="G4" s="58" t="s">
        <v>980</v>
      </c>
      <c r="H4" s="59" t="s">
        <v>981</v>
      </c>
      <c r="I4" s="59" t="s">
        <v>982</v>
      </c>
    </row>
    <row r="5" spans="1:14" ht="24.95" customHeight="1">
      <c r="C5" s="60" t="s">
        <v>13</v>
      </c>
      <c r="D5" s="128">
        <v>45000</v>
      </c>
      <c r="E5" s="128"/>
      <c r="F5" s="61">
        <f>D5/12</f>
        <v>3750</v>
      </c>
      <c r="G5" s="108">
        <f>(F5+(F6/10))+((F5+(F6/10))*0.25)</f>
        <v>5218.75</v>
      </c>
      <c r="H5" s="133">
        <f>(F5+(F6/10)+(F7/2))+((F5+(F6/10)+(F7/2))*0.25)</f>
        <v>7114.5833333333339</v>
      </c>
      <c r="I5" s="108">
        <f>H5</f>
        <v>7114.5833333333339</v>
      </c>
    </row>
    <row r="6" spans="1:14" ht="24.95" customHeight="1">
      <c r="C6" s="60" t="s">
        <v>11</v>
      </c>
      <c r="D6" s="128">
        <v>51000</v>
      </c>
      <c r="E6" s="128"/>
      <c r="F6" s="61">
        <f>D6/12</f>
        <v>4250</v>
      </c>
      <c r="G6" s="108"/>
      <c r="H6" s="133"/>
      <c r="I6" s="109"/>
    </row>
    <row r="7" spans="1:14" ht="24.95" customHeight="1">
      <c r="C7" s="60" t="s">
        <v>12</v>
      </c>
      <c r="D7" s="129">
        <v>36400</v>
      </c>
      <c r="E7" s="129"/>
      <c r="F7" s="61">
        <f>D7/12</f>
        <v>3033.3333333333335</v>
      </c>
      <c r="G7" s="102"/>
      <c r="H7" s="133"/>
      <c r="I7" s="109"/>
    </row>
    <row r="8" spans="1:14" s="70" customFormat="1" ht="18" customHeight="1">
      <c r="A8" s="62"/>
      <c r="B8" s="62"/>
      <c r="C8" s="63"/>
      <c r="D8" s="64"/>
      <c r="E8" s="64"/>
      <c r="F8" s="65"/>
      <c r="G8" s="66"/>
      <c r="H8" s="67"/>
      <c r="I8" s="68"/>
      <c r="J8" s="69"/>
      <c r="K8" s="65"/>
      <c r="L8" s="66"/>
      <c r="M8" s="67"/>
      <c r="N8" s="68"/>
    </row>
    <row r="9" spans="1:14" s="70" customFormat="1" ht="18" customHeight="1">
      <c r="A9" s="62"/>
      <c r="B9" s="62"/>
      <c r="E9" s="54"/>
      <c r="F9" s="54"/>
      <c r="G9" s="124" t="s">
        <v>26</v>
      </c>
      <c r="H9" s="125"/>
      <c r="I9" s="126"/>
      <c r="J9" s="69"/>
      <c r="K9" s="65"/>
      <c r="L9" s="66"/>
      <c r="M9" s="67"/>
      <c r="N9" s="68"/>
    </row>
    <row r="10" spans="1:14" s="70" customFormat="1" ht="61.5" customHeight="1">
      <c r="A10" s="62"/>
      <c r="B10" s="62"/>
      <c r="C10" s="116" t="s">
        <v>952</v>
      </c>
      <c r="D10" s="134" t="s">
        <v>983</v>
      </c>
      <c r="E10" s="134"/>
      <c r="F10" s="57" t="s">
        <v>957</v>
      </c>
      <c r="G10" s="58" t="s">
        <v>23</v>
      </c>
      <c r="H10" s="59" t="s">
        <v>24</v>
      </c>
      <c r="I10" s="59" t="s">
        <v>25</v>
      </c>
      <c r="J10" s="69"/>
      <c r="K10" s="65"/>
      <c r="L10" s="66"/>
      <c r="M10" s="67"/>
      <c r="N10" s="68"/>
    </row>
    <row r="11" spans="1:14" s="70" customFormat="1" ht="24.95" customHeight="1">
      <c r="A11" s="62"/>
      <c r="B11" s="62"/>
      <c r="C11" s="117"/>
      <c r="D11" s="71"/>
      <c r="E11" s="72"/>
      <c r="F11" s="61">
        <f>E11/12</f>
        <v>0</v>
      </c>
      <c r="G11" s="113">
        <f>(F11+(F12/10))+((F11+(F12/10))*0.25)</f>
        <v>0</v>
      </c>
      <c r="H11" s="110">
        <f>(F11+(F12/10)+(F13/2))+((F11+(F12/10)+(F13/2))*0.25)</f>
        <v>0</v>
      </c>
      <c r="I11" s="113">
        <f>H11</f>
        <v>0</v>
      </c>
      <c r="J11" s="69"/>
      <c r="K11" s="65"/>
      <c r="L11" s="66"/>
      <c r="M11" s="67"/>
      <c r="N11" s="68"/>
    </row>
    <row r="12" spans="1:14" s="70" customFormat="1" ht="24.95" customHeight="1">
      <c r="A12" s="62"/>
      <c r="B12" s="62"/>
      <c r="C12" s="117"/>
      <c r="D12" s="73"/>
      <c r="E12" s="72"/>
      <c r="F12" s="61">
        <f>E12/12</f>
        <v>0</v>
      </c>
      <c r="G12" s="115"/>
      <c r="H12" s="111"/>
      <c r="I12" s="114"/>
      <c r="J12" s="69"/>
      <c r="K12" s="65"/>
      <c r="L12" s="66"/>
      <c r="M12" s="67"/>
      <c r="N12" s="68"/>
    </row>
    <row r="13" spans="1:14" s="70" customFormat="1" ht="24.95" customHeight="1">
      <c r="A13" s="62"/>
      <c r="B13" s="62"/>
      <c r="C13" s="118"/>
      <c r="D13" s="73"/>
      <c r="E13" s="72"/>
      <c r="F13" s="61">
        <f>E13/12</f>
        <v>0</v>
      </c>
      <c r="G13" s="102"/>
      <c r="H13" s="112"/>
      <c r="I13" s="115"/>
      <c r="J13" s="69"/>
      <c r="K13" s="65"/>
      <c r="L13" s="66"/>
      <c r="M13" s="67"/>
      <c r="N13" s="68"/>
    </row>
    <row r="15" spans="1:14" ht="24.95" customHeight="1">
      <c r="D15" s="130" t="s">
        <v>20</v>
      </c>
      <c r="E15" s="131"/>
      <c r="F15" s="131"/>
      <c r="G15" s="131"/>
      <c r="H15" s="132"/>
    </row>
    <row r="16" spans="1:14" s="76" customFormat="1" ht="24.95" customHeight="1">
      <c r="A16" s="120" t="s">
        <v>953</v>
      </c>
      <c r="B16" s="121"/>
      <c r="C16" s="74"/>
      <c r="D16" s="75">
        <v>1</v>
      </c>
      <c r="E16" s="75">
        <v>2</v>
      </c>
      <c r="F16" s="75">
        <v>3</v>
      </c>
      <c r="G16" s="75">
        <v>4</v>
      </c>
      <c r="H16" s="75">
        <v>5</v>
      </c>
      <c r="I16" s="75" t="s">
        <v>985</v>
      </c>
    </row>
    <row r="17" spans="1:11" ht="24.95" customHeight="1">
      <c r="A17" s="122" t="s">
        <v>954</v>
      </c>
      <c r="B17" s="122" t="s">
        <v>955</v>
      </c>
      <c r="C17" s="60" t="s">
        <v>0</v>
      </c>
      <c r="D17" s="77"/>
      <c r="E17" s="77"/>
      <c r="F17" s="77"/>
      <c r="G17" s="77"/>
      <c r="H17" s="77"/>
      <c r="I17" s="105">
        <f>SUM(D17:H17)</f>
        <v>0</v>
      </c>
    </row>
    <row r="18" spans="1:11" ht="38.25" customHeight="1">
      <c r="A18" s="122"/>
      <c r="B18" s="122"/>
      <c r="C18" s="78" t="s">
        <v>18</v>
      </c>
      <c r="D18" s="79"/>
      <c r="E18" s="79"/>
      <c r="F18" s="79"/>
      <c r="G18" s="79"/>
      <c r="H18" s="79"/>
      <c r="I18" s="106">
        <f t="shared" ref="I18:I39" si="0">SUM(D18:H18)</f>
        <v>0</v>
      </c>
    </row>
    <row r="19" spans="1:11" ht="24.95" customHeight="1">
      <c r="A19" s="122"/>
      <c r="B19" s="122"/>
      <c r="C19" s="80" t="s">
        <v>958</v>
      </c>
      <c r="D19" s="77"/>
      <c r="E19" s="77"/>
      <c r="F19" s="77"/>
      <c r="G19" s="77"/>
      <c r="H19" s="77"/>
      <c r="I19" s="105">
        <f t="shared" si="0"/>
        <v>0</v>
      </c>
    </row>
    <row r="20" spans="1:11" ht="24.95" customHeight="1">
      <c r="A20" s="107" t="s">
        <v>17</v>
      </c>
      <c r="B20" s="119"/>
      <c r="C20" s="60" t="s">
        <v>27</v>
      </c>
      <c r="D20" s="81">
        <f>D19*$F$11</f>
        <v>0</v>
      </c>
      <c r="E20" s="61">
        <f>E19*$F$11</f>
        <v>0</v>
      </c>
      <c r="F20" s="61">
        <f>F19*$F$11</f>
        <v>0</v>
      </c>
      <c r="G20" s="61">
        <f>G19*$F$11</f>
        <v>0</v>
      </c>
      <c r="H20" s="61">
        <f>H19*$F$11</f>
        <v>0</v>
      </c>
      <c r="I20" s="103">
        <f t="shared" si="0"/>
        <v>0</v>
      </c>
    </row>
    <row r="21" spans="1:11" ht="24.95" customHeight="1">
      <c r="A21" s="107"/>
      <c r="B21" s="119"/>
      <c r="C21" s="60" t="s">
        <v>1</v>
      </c>
      <c r="D21" s="83">
        <f>($F$12/10)*D19</f>
        <v>0</v>
      </c>
      <c r="E21" s="83">
        <f>($F$12/10)*E19</f>
        <v>0</v>
      </c>
      <c r="F21" s="83">
        <f>($F$12/10)*F19</f>
        <v>0</v>
      </c>
      <c r="G21" s="83">
        <f>($F$12/10)*G19</f>
        <v>0</v>
      </c>
      <c r="H21" s="83">
        <f>($F$12/10)*H19</f>
        <v>0</v>
      </c>
      <c r="I21" s="104">
        <f t="shared" si="0"/>
        <v>0</v>
      </c>
    </row>
    <row r="22" spans="1:11" ht="24.95" customHeight="1">
      <c r="A22" s="107"/>
      <c r="B22" s="119"/>
      <c r="C22" s="60" t="s">
        <v>3</v>
      </c>
      <c r="D22" s="81">
        <f>(D20+D21)*0.25</f>
        <v>0</v>
      </c>
      <c r="E22" s="61">
        <f>(E20+E21)*0.25</f>
        <v>0</v>
      </c>
      <c r="F22" s="61">
        <f t="shared" ref="F22:H22" si="1">(F20+F21)*0.25</f>
        <v>0</v>
      </c>
      <c r="G22" s="61">
        <f t="shared" si="1"/>
        <v>0</v>
      </c>
      <c r="H22" s="61">
        <f t="shared" si="1"/>
        <v>0</v>
      </c>
      <c r="I22" s="103">
        <f t="shared" si="0"/>
        <v>0</v>
      </c>
    </row>
    <row r="23" spans="1:11" ht="24.95" customHeight="1">
      <c r="A23" s="107"/>
      <c r="B23" s="119"/>
      <c r="C23" s="84" t="s">
        <v>6</v>
      </c>
      <c r="D23" s="85">
        <f>(D19*$G$11)*B20</f>
        <v>0</v>
      </c>
      <c r="E23" s="85">
        <f>(E19*$G$11)*3</f>
        <v>0</v>
      </c>
      <c r="F23" s="85">
        <f>(F19*$G$11)*3</f>
        <v>0</v>
      </c>
      <c r="G23" s="85">
        <f>(G19*$G$11)*3</f>
        <v>0</v>
      </c>
      <c r="H23" s="85">
        <f>(H19*$G$11)*3</f>
        <v>0</v>
      </c>
      <c r="I23" s="85">
        <f t="shared" si="0"/>
        <v>0</v>
      </c>
      <c r="J23" s="82"/>
      <c r="K23" s="82"/>
    </row>
    <row r="24" spans="1:11" ht="38.25" customHeight="1">
      <c r="A24" s="107" t="s">
        <v>15</v>
      </c>
      <c r="B24" s="119"/>
      <c r="C24" s="86" t="s">
        <v>21</v>
      </c>
      <c r="D24" s="77"/>
      <c r="E24" s="77"/>
      <c r="F24" s="77"/>
      <c r="G24" s="77"/>
      <c r="H24" s="77"/>
      <c r="I24" s="105">
        <f t="shared" si="0"/>
        <v>0</v>
      </c>
    </row>
    <row r="25" spans="1:11" ht="24.95" customHeight="1">
      <c r="A25" s="107"/>
      <c r="B25" s="119"/>
      <c r="C25" s="60" t="s">
        <v>959</v>
      </c>
      <c r="D25" s="77"/>
      <c r="E25" s="77"/>
      <c r="F25" s="77"/>
      <c r="G25" s="77"/>
      <c r="H25" s="77"/>
      <c r="I25" s="105">
        <f t="shared" si="0"/>
        <v>0</v>
      </c>
    </row>
    <row r="26" spans="1:11" ht="24.95" customHeight="1">
      <c r="A26" s="107"/>
      <c r="B26" s="119"/>
      <c r="C26" s="60" t="s">
        <v>2</v>
      </c>
      <c r="D26" s="61">
        <f>D25*$F$11</f>
        <v>0</v>
      </c>
      <c r="E26" s="61">
        <f>E25*$F$11</f>
        <v>0</v>
      </c>
      <c r="F26" s="61">
        <f>F25*$F$11</f>
        <v>0</v>
      </c>
      <c r="G26" s="61">
        <f>G25*$F$11</f>
        <v>0</v>
      </c>
      <c r="H26" s="61">
        <f>H25*$F$11</f>
        <v>0</v>
      </c>
      <c r="I26" s="103">
        <f t="shared" si="0"/>
        <v>0</v>
      </c>
      <c r="J26" s="82"/>
    </row>
    <row r="27" spans="1:11" ht="24.95" customHeight="1">
      <c r="A27" s="107"/>
      <c r="B27" s="119"/>
      <c r="C27" s="60" t="s">
        <v>1</v>
      </c>
      <c r="D27" s="83">
        <f>($F$12/10)*D25</f>
        <v>0</v>
      </c>
      <c r="E27" s="83">
        <f>($F$12/10)*E25</f>
        <v>0</v>
      </c>
      <c r="F27" s="83">
        <f>($F$12/10)*F25</f>
        <v>0</v>
      </c>
      <c r="G27" s="83">
        <f>($F$12/10)*G25</f>
        <v>0</v>
      </c>
      <c r="H27" s="83">
        <f>($F$12/10)*H25</f>
        <v>0</v>
      </c>
      <c r="I27" s="104">
        <f t="shared" si="0"/>
        <v>0</v>
      </c>
      <c r="J27" s="82"/>
    </row>
    <row r="28" spans="1:11" ht="24.95" customHeight="1">
      <c r="A28" s="107"/>
      <c r="B28" s="119"/>
      <c r="C28" s="60" t="s">
        <v>7</v>
      </c>
      <c r="D28" s="83">
        <f>($F$13/2)*D25</f>
        <v>0</v>
      </c>
      <c r="E28" s="83">
        <f>($F$13/2)*E25</f>
        <v>0</v>
      </c>
      <c r="F28" s="83">
        <f>($F$13/2)*F25</f>
        <v>0</v>
      </c>
      <c r="G28" s="83">
        <f>($F$13/2)*G25</f>
        <v>0</v>
      </c>
      <c r="H28" s="83">
        <f>($F$13/2)*H25</f>
        <v>0</v>
      </c>
      <c r="I28" s="104">
        <f t="shared" si="0"/>
        <v>0</v>
      </c>
      <c r="J28" s="82"/>
      <c r="K28" s="82"/>
    </row>
    <row r="29" spans="1:11" ht="24.95" customHeight="1">
      <c r="A29" s="107"/>
      <c r="B29" s="119"/>
      <c r="C29" s="60" t="s">
        <v>4</v>
      </c>
      <c r="D29" s="61">
        <f>0.25*(D26+D27+D28)</f>
        <v>0</v>
      </c>
      <c r="E29" s="61">
        <f t="shared" ref="E29:H29" si="2">0.25*(E26+E27+E28)</f>
        <v>0</v>
      </c>
      <c r="F29" s="61">
        <f t="shared" si="2"/>
        <v>0</v>
      </c>
      <c r="G29" s="61">
        <f t="shared" si="2"/>
        <v>0</v>
      </c>
      <c r="H29" s="61">
        <f t="shared" si="2"/>
        <v>0</v>
      </c>
      <c r="I29" s="103">
        <f t="shared" si="0"/>
        <v>0</v>
      </c>
      <c r="J29" s="82"/>
    </row>
    <row r="30" spans="1:11" ht="24.95" customHeight="1">
      <c r="A30" s="107"/>
      <c r="B30" s="119"/>
      <c r="C30" s="60" t="s">
        <v>984</v>
      </c>
      <c r="D30" s="87"/>
      <c r="E30" s="87"/>
      <c r="F30" s="87"/>
      <c r="G30" s="87">
        <v>0</v>
      </c>
      <c r="H30" s="87">
        <v>0</v>
      </c>
      <c r="I30" s="104">
        <f t="shared" si="0"/>
        <v>0</v>
      </c>
    </row>
    <row r="31" spans="1:11" ht="24.95" customHeight="1">
      <c r="A31" s="107"/>
      <c r="B31" s="119"/>
      <c r="C31" s="84" t="s">
        <v>5</v>
      </c>
      <c r="D31" s="85">
        <f>(($H$11*D25)*B24)+D30</f>
        <v>0</v>
      </c>
      <c r="E31" s="85">
        <f>(($H$11*E25)*8)+E30</f>
        <v>0</v>
      </c>
      <c r="F31" s="85">
        <f>(($H$11*F25)*8)+F30</f>
        <v>0</v>
      </c>
      <c r="G31" s="85">
        <f>(($H$11*G25)*8)+G30</f>
        <v>0</v>
      </c>
      <c r="H31" s="85">
        <f>(($H$11*H25)*8)+H30</f>
        <v>0</v>
      </c>
      <c r="I31" s="85">
        <f t="shared" si="0"/>
        <v>0</v>
      </c>
    </row>
    <row r="32" spans="1:11" ht="39.75" customHeight="1">
      <c r="A32" s="107" t="s">
        <v>16</v>
      </c>
      <c r="B32" s="119"/>
      <c r="C32" s="86" t="s">
        <v>956</v>
      </c>
      <c r="D32" s="77"/>
      <c r="E32" s="77"/>
      <c r="F32" s="77"/>
      <c r="G32" s="77"/>
      <c r="H32" s="77"/>
      <c r="I32" s="105">
        <f t="shared" si="0"/>
        <v>0</v>
      </c>
    </row>
    <row r="33" spans="1:9" ht="24.95" customHeight="1">
      <c r="A33" s="107"/>
      <c r="B33" s="119"/>
      <c r="C33" s="60" t="s">
        <v>22</v>
      </c>
      <c r="D33" s="77"/>
      <c r="E33" s="77"/>
      <c r="F33" s="77"/>
      <c r="G33" s="77"/>
      <c r="H33" s="77"/>
      <c r="I33" s="105">
        <f t="shared" si="0"/>
        <v>0</v>
      </c>
    </row>
    <row r="34" spans="1:9" ht="24.95" customHeight="1">
      <c r="A34" s="107"/>
      <c r="B34" s="119"/>
      <c r="C34" s="60" t="s">
        <v>2</v>
      </c>
      <c r="D34" s="61">
        <f>D33*$F$11</f>
        <v>0</v>
      </c>
      <c r="E34" s="61">
        <f>E33*$F$11</f>
        <v>0</v>
      </c>
      <c r="F34" s="61">
        <f>F33*$F$11</f>
        <v>0</v>
      </c>
      <c r="G34" s="61">
        <f>G33*$F$11</f>
        <v>0</v>
      </c>
      <c r="H34" s="61">
        <f>H33*$F$11</f>
        <v>0</v>
      </c>
      <c r="I34" s="103">
        <f t="shared" si="0"/>
        <v>0</v>
      </c>
    </row>
    <row r="35" spans="1:9" ht="24.95" customHeight="1">
      <c r="A35" s="107"/>
      <c r="B35" s="119"/>
      <c r="C35" s="60" t="s">
        <v>1</v>
      </c>
      <c r="D35" s="83">
        <f>($F$12/10)*D33</f>
        <v>0</v>
      </c>
      <c r="E35" s="83">
        <f>($F$12/10)*E33</f>
        <v>0</v>
      </c>
      <c r="F35" s="83">
        <f>($F$12/10)*F33</f>
        <v>0</v>
      </c>
      <c r="G35" s="83">
        <f>($F$12/10)*G33</f>
        <v>0</v>
      </c>
      <c r="H35" s="83">
        <f>($F$12/10)*H33</f>
        <v>0</v>
      </c>
      <c r="I35" s="104">
        <f t="shared" si="0"/>
        <v>0</v>
      </c>
    </row>
    <row r="36" spans="1:9" ht="24.95" customHeight="1">
      <c r="A36" s="107"/>
      <c r="B36" s="119"/>
      <c r="C36" s="60" t="s">
        <v>7</v>
      </c>
      <c r="D36" s="83">
        <f>($F$13/2)*D33</f>
        <v>0</v>
      </c>
      <c r="E36" s="83">
        <f>($F$13/2)*E33</f>
        <v>0</v>
      </c>
      <c r="F36" s="83">
        <f>($F$13/2)*F33</f>
        <v>0</v>
      </c>
      <c r="G36" s="83">
        <f>($F$13/2)*G33</f>
        <v>0</v>
      </c>
      <c r="H36" s="83">
        <f>($F$13/2)*H33</f>
        <v>0</v>
      </c>
      <c r="I36" s="104">
        <f t="shared" si="0"/>
        <v>0</v>
      </c>
    </row>
    <row r="37" spans="1:9" ht="24.95" customHeight="1">
      <c r="A37" s="107"/>
      <c r="B37" s="119"/>
      <c r="C37" s="60" t="s">
        <v>4</v>
      </c>
      <c r="D37" s="61">
        <f>0.25*(D34+D35+D36)</f>
        <v>0</v>
      </c>
      <c r="E37" s="61">
        <f t="shared" ref="E37" si="3">0.25*(E34+E35+E36)</f>
        <v>0</v>
      </c>
      <c r="F37" s="61">
        <f t="shared" ref="F37" si="4">0.25*(F34+F35+F36)</f>
        <v>0</v>
      </c>
      <c r="G37" s="61">
        <f t="shared" ref="G37" si="5">0.25*(G34+G35+G36)</f>
        <v>0</v>
      </c>
      <c r="H37" s="61">
        <f t="shared" ref="H37" si="6">0.25*(H34+H35+H36)</f>
        <v>0</v>
      </c>
      <c r="I37" s="103">
        <f t="shared" si="0"/>
        <v>0</v>
      </c>
    </row>
    <row r="38" spans="1:9" ht="24.95" customHeight="1">
      <c r="A38" s="107"/>
      <c r="B38" s="119"/>
      <c r="C38" s="84" t="s">
        <v>8</v>
      </c>
      <c r="D38" s="88">
        <f>($I$11*D33)*B32</f>
        <v>0</v>
      </c>
      <c r="E38" s="88">
        <f>($I$11*E33)*2</f>
        <v>0</v>
      </c>
      <c r="F38" s="88">
        <f>($I$11*F33)*2</f>
        <v>0</v>
      </c>
      <c r="G38" s="88">
        <f>($I$11*G33)*2</f>
        <v>0</v>
      </c>
      <c r="H38" s="88">
        <f>($I$11*H33)*2</f>
        <v>0</v>
      </c>
      <c r="I38" s="88">
        <f t="shared" si="0"/>
        <v>0</v>
      </c>
    </row>
    <row r="39" spans="1:9" ht="30.75" customHeight="1">
      <c r="C39" s="89" t="s">
        <v>10</v>
      </c>
      <c r="D39" s="90">
        <f>D38+D31+D23</f>
        <v>0</v>
      </c>
      <c r="E39" s="90">
        <f>E38+E31+E23</f>
        <v>0</v>
      </c>
      <c r="F39" s="90">
        <f>F38+F31+F23</f>
        <v>0</v>
      </c>
      <c r="G39" s="90">
        <f>G38+G31+G23</f>
        <v>0</v>
      </c>
      <c r="H39" s="90">
        <f>H38+H31+H23</f>
        <v>0</v>
      </c>
      <c r="I39" s="88">
        <f t="shared" si="0"/>
        <v>0</v>
      </c>
    </row>
    <row r="40" spans="1:9" s="95" customFormat="1" ht="35.1" customHeight="1">
      <c r="A40" s="91"/>
      <c r="B40" s="91"/>
      <c r="C40" s="92" t="s">
        <v>9</v>
      </c>
      <c r="D40" s="93">
        <f>SUM(D39:H39)</f>
        <v>0</v>
      </c>
      <c r="E40" s="94"/>
      <c r="F40" s="94"/>
      <c r="G40" s="94"/>
      <c r="H40" s="94"/>
    </row>
    <row r="41" spans="1:9" ht="35.1" customHeight="1">
      <c r="C41" s="96" t="s">
        <v>19</v>
      </c>
      <c r="D41" s="97">
        <f>SUM(D17:H17)</f>
        <v>0</v>
      </c>
    </row>
    <row r="42" spans="1:9" ht="35.1" customHeight="1">
      <c r="C42" s="98" t="s">
        <v>28</v>
      </c>
      <c r="D42" s="99" t="e">
        <f>D40/D41</f>
        <v>#DIV/0!</v>
      </c>
    </row>
    <row r="43" spans="1:9" ht="11.25" customHeight="1"/>
    <row r="44" spans="1:9" ht="18" customHeight="1">
      <c r="B44" s="100"/>
      <c r="C44" s="101"/>
    </row>
    <row r="45" spans="1:9" ht="18" customHeight="1">
      <c r="B45" s="100"/>
      <c r="C45" s="101"/>
    </row>
    <row r="46" spans="1:9" ht="18" customHeight="1">
      <c r="A46" s="54"/>
      <c r="B46" s="100"/>
      <c r="C46" s="101"/>
    </row>
    <row r="47" spans="1:9" ht="18" customHeight="1">
      <c r="B47" s="100"/>
      <c r="C47" s="101"/>
    </row>
  </sheetData>
  <sheetProtection password="EA75" sheet="1" objects="1" scenarios="1" selectLockedCells="1"/>
  <mergeCells count="25">
    <mergeCell ref="A1:D1"/>
    <mergeCell ref="G3:I3"/>
    <mergeCell ref="D4:E4"/>
    <mergeCell ref="A20:A23"/>
    <mergeCell ref="D5:E5"/>
    <mergeCell ref="D6:E6"/>
    <mergeCell ref="D7:E7"/>
    <mergeCell ref="D15:H15"/>
    <mergeCell ref="G5:G6"/>
    <mergeCell ref="H5:H7"/>
    <mergeCell ref="G9:I9"/>
    <mergeCell ref="D10:E10"/>
    <mergeCell ref="G11:G12"/>
    <mergeCell ref="A32:A38"/>
    <mergeCell ref="I5:I7"/>
    <mergeCell ref="A24:A31"/>
    <mergeCell ref="H11:H13"/>
    <mergeCell ref="I11:I13"/>
    <mergeCell ref="C10:C13"/>
    <mergeCell ref="B20:B23"/>
    <mergeCell ref="B24:B31"/>
    <mergeCell ref="B32:B38"/>
    <mergeCell ref="A16:B16"/>
    <mergeCell ref="A17:A19"/>
    <mergeCell ref="B17:B19"/>
  </mergeCells>
  <pageMargins left="0.23622047244094491" right="0.19685039370078741" top="1.5354330708661419" bottom="0.98425196850393704" header="0.74803149606299213" footer="0.59055118110236227"/>
  <pageSetup paperSize="9" scale="46" orientation="portrait" verticalDpi="300" r:id="rId1"/>
  <headerFooter>
    <oddHeader>&amp;L&amp;G&amp;RG146NINTE-002-01</oddHeader>
    <oddFooter>&amp;L&amp;G&amp;R&amp;G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4"/>
  <sheetViews>
    <sheetView showRowColHeaders="0" tabSelected="1" showRuler="0" view="pageLayout" zoomScaleNormal="90" workbookViewId="0">
      <selection activeCell="I13" sqref="I13"/>
    </sheetView>
  </sheetViews>
  <sheetFormatPr defaultRowHeight="15"/>
  <cols>
    <col min="1" max="1" width="36.7109375" customWidth="1"/>
    <col min="2" max="2" width="31" customWidth="1"/>
    <col min="3" max="3" width="29.85546875" bestFit="1" customWidth="1"/>
    <col min="4" max="4" width="6.140625" style="14" bestFit="1" customWidth="1"/>
    <col min="5" max="5" width="10.5703125" style="14" bestFit="1" customWidth="1"/>
    <col min="6" max="6" width="13.42578125" style="14" bestFit="1" customWidth="1"/>
    <col min="7" max="7" width="12.42578125" style="14" bestFit="1" customWidth="1"/>
    <col min="8" max="8" width="9.5703125" style="14" customWidth="1"/>
    <col min="9" max="9" width="11.85546875" style="14" customWidth="1"/>
    <col min="10" max="10" width="14.42578125" style="14" customWidth="1"/>
    <col min="11" max="11" width="13.42578125" style="14" bestFit="1" customWidth="1"/>
    <col min="12" max="12" width="16.140625" style="14" customWidth="1"/>
  </cols>
  <sheetData>
    <row r="1" spans="1:12" s="11" customFormat="1" ht="30" customHeight="1">
      <c r="A1" s="13" t="s">
        <v>979</v>
      </c>
      <c r="B1" s="45" t="s">
        <v>978</v>
      </c>
      <c r="D1" s="12"/>
      <c r="E1" s="12"/>
      <c r="F1" s="12"/>
      <c r="G1" s="12"/>
      <c r="H1" s="12"/>
      <c r="I1" s="12"/>
      <c r="J1" s="12"/>
      <c r="K1" s="12"/>
      <c r="L1" s="12"/>
    </row>
    <row r="2" spans="1:12" s="11" customFormat="1" ht="15.75" thickBot="1">
      <c r="D2" s="12"/>
      <c r="E2" s="12"/>
      <c r="F2" s="12"/>
      <c r="G2" s="12"/>
      <c r="H2" s="12"/>
      <c r="I2" s="12"/>
      <c r="J2" s="12"/>
      <c r="K2" s="12"/>
      <c r="L2" s="12"/>
    </row>
    <row r="3" spans="1:12" s="11" customFormat="1">
      <c r="A3" s="46" t="s">
        <v>971</v>
      </c>
      <c r="B3" s="47"/>
      <c r="C3" s="47"/>
      <c r="D3" s="47"/>
      <c r="E3" s="47"/>
      <c r="F3" s="48"/>
      <c r="G3" s="12"/>
      <c r="H3" s="12"/>
      <c r="I3" s="12"/>
      <c r="J3" s="12"/>
      <c r="K3" s="12"/>
      <c r="L3" s="12"/>
    </row>
    <row r="4" spans="1:12" s="11" customFormat="1">
      <c r="A4" s="49" t="s">
        <v>965</v>
      </c>
      <c r="B4" s="13"/>
      <c r="C4" s="13"/>
      <c r="D4" s="13"/>
      <c r="E4" s="13"/>
      <c r="F4" s="50"/>
      <c r="G4" s="12"/>
      <c r="H4" s="12"/>
      <c r="I4" s="12"/>
      <c r="J4" s="12"/>
      <c r="K4" s="12"/>
      <c r="L4" s="12"/>
    </row>
    <row r="5" spans="1:12" s="11" customFormat="1">
      <c r="A5" s="49" t="s">
        <v>968</v>
      </c>
      <c r="B5" s="13"/>
      <c r="C5" s="13"/>
      <c r="D5" s="13"/>
      <c r="E5" s="13"/>
      <c r="F5" s="50"/>
      <c r="G5" s="12"/>
      <c r="H5" s="12"/>
      <c r="I5" s="12"/>
      <c r="J5" s="12"/>
      <c r="K5" s="12"/>
      <c r="L5" s="12"/>
    </row>
    <row r="6" spans="1:12" s="11" customFormat="1">
      <c r="A6" s="49" t="s">
        <v>969</v>
      </c>
      <c r="B6" s="13"/>
      <c r="C6" s="13"/>
      <c r="D6" s="13"/>
      <c r="E6" s="13"/>
      <c r="F6" s="50"/>
      <c r="G6" s="12"/>
      <c r="H6" s="12"/>
      <c r="I6" s="12"/>
      <c r="J6" s="12"/>
      <c r="K6" s="12"/>
      <c r="L6" s="12"/>
    </row>
    <row r="7" spans="1:12" s="11" customFormat="1">
      <c r="A7" s="49" t="s">
        <v>966</v>
      </c>
      <c r="B7" s="13"/>
      <c r="C7" s="13"/>
      <c r="D7" s="13"/>
      <c r="E7" s="13"/>
      <c r="F7" s="50"/>
      <c r="G7" s="12"/>
      <c r="H7" s="12"/>
      <c r="I7" s="12"/>
      <c r="J7" s="12"/>
      <c r="K7" s="12"/>
      <c r="L7" s="12"/>
    </row>
    <row r="8" spans="1:12" s="11" customFormat="1">
      <c r="A8" s="49" t="s">
        <v>967</v>
      </c>
      <c r="B8" s="13"/>
      <c r="C8" s="13"/>
      <c r="D8" s="13"/>
      <c r="E8" s="13"/>
      <c r="F8" s="50"/>
      <c r="G8" s="12"/>
      <c r="H8" s="12"/>
      <c r="I8" s="12"/>
      <c r="J8" s="12"/>
      <c r="K8" s="12"/>
      <c r="L8" s="12"/>
    </row>
    <row r="9" spans="1:12" s="11" customFormat="1" ht="15" customHeight="1" thickBot="1">
      <c r="A9" s="51" t="s">
        <v>972</v>
      </c>
      <c r="B9" s="52"/>
      <c r="C9" s="52"/>
      <c r="D9" s="52"/>
      <c r="E9" s="52"/>
      <c r="F9" s="53"/>
      <c r="G9" s="12"/>
      <c r="H9" s="12"/>
      <c r="I9" s="12"/>
      <c r="J9" s="12"/>
      <c r="K9" s="12"/>
      <c r="L9" s="12"/>
    </row>
    <row r="10" spans="1:12" s="11" customFormat="1">
      <c r="D10" s="12"/>
      <c r="E10" s="12"/>
      <c r="F10" s="12"/>
      <c r="G10" s="12"/>
      <c r="H10" s="12"/>
      <c r="I10" s="12"/>
      <c r="J10" s="12"/>
      <c r="K10" s="12"/>
      <c r="L10" s="12"/>
    </row>
    <row r="11" spans="1:12" s="11" customFormat="1" ht="33" customHeight="1">
      <c r="D11" s="12"/>
      <c r="E11" s="135" t="s">
        <v>893</v>
      </c>
      <c r="F11" s="136"/>
      <c r="G11" s="137"/>
      <c r="H11" s="12"/>
      <c r="I11" s="12"/>
      <c r="J11" s="138" t="s">
        <v>895</v>
      </c>
      <c r="K11" s="138"/>
      <c r="L11" s="138"/>
    </row>
    <row r="12" spans="1:12" s="7" customFormat="1" ht="25.5">
      <c r="A12" s="34" t="s">
        <v>960</v>
      </c>
      <c r="B12" s="34" t="s">
        <v>961</v>
      </c>
      <c r="C12" s="139" t="s">
        <v>962</v>
      </c>
      <c r="D12" s="139"/>
      <c r="E12" s="10" t="s">
        <v>894</v>
      </c>
      <c r="F12" s="8" t="s">
        <v>891</v>
      </c>
      <c r="G12" s="9" t="s">
        <v>892</v>
      </c>
      <c r="H12" s="34" t="s">
        <v>963</v>
      </c>
      <c r="I12" s="34" t="s">
        <v>964</v>
      </c>
      <c r="J12" s="10" t="s">
        <v>894</v>
      </c>
      <c r="K12" s="8" t="s">
        <v>891</v>
      </c>
      <c r="L12" s="9" t="s">
        <v>892</v>
      </c>
    </row>
    <row r="13" spans="1:12" s="28" customFormat="1">
      <c r="A13" s="43"/>
      <c r="B13" s="26" t="s">
        <v>974</v>
      </c>
      <c r="C13" s="27" t="s">
        <v>976</v>
      </c>
      <c r="D13" s="15" t="str">
        <f>VLOOKUP(C13,Full3!C:D,2,0)</f>
        <v>ZZZZ</v>
      </c>
      <c r="E13" s="17">
        <f>VLOOKUP(D13,Full3!D:G,2,0)</f>
        <v>0</v>
      </c>
      <c r="F13" s="18">
        <f>VLOOKUP(D13,Full3!D:G,3,0)</f>
        <v>0</v>
      </c>
      <c r="G13" s="19">
        <f>VLOOKUP(D13,Full3!D:G,4,0)</f>
        <v>0</v>
      </c>
      <c r="H13" s="43"/>
      <c r="I13" s="43"/>
      <c r="J13" s="31">
        <f>($I$13*E13)*$H$13</f>
        <v>0</v>
      </c>
      <c r="K13" s="32">
        <f>($I$13*F13)*$H$13</f>
        <v>0</v>
      </c>
      <c r="L13" s="33">
        <f>($I$13*G13)*$H$13</f>
        <v>0</v>
      </c>
    </row>
    <row r="14" spans="1:12" s="28" customFormat="1">
      <c r="A14" s="43"/>
      <c r="B14" s="29" t="s">
        <v>974</v>
      </c>
      <c r="C14" s="30" t="s">
        <v>976</v>
      </c>
      <c r="D14" s="16" t="str">
        <f>VLOOKUP(C14,Full3!C:D,2,0)</f>
        <v>ZZZZ</v>
      </c>
      <c r="E14" s="20">
        <f>VLOOKUP(D14,Full3!D:G,2,0)</f>
        <v>0</v>
      </c>
      <c r="F14" s="21">
        <f>VLOOKUP(D14,Full3!D:G,3,0)</f>
        <v>0</v>
      </c>
      <c r="G14" s="22">
        <f>VLOOKUP(D14,Full3!D:G,4,0)</f>
        <v>0</v>
      </c>
      <c r="H14" s="43"/>
      <c r="I14" s="43"/>
      <c r="J14" s="31">
        <f>($I$14*E14)*$H$14</f>
        <v>0</v>
      </c>
      <c r="K14" s="32">
        <f t="shared" ref="K14:L14" si="0">($I$14*F14)*$H$14</f>
        <v>0</v>
      </c>
      <c r="L14" s="33">
        <f t="shared" si="0"/>
        <v>0</v>
      </c>
    </row>
    <row r="15" spans="1:12" s="28" customFormat="1">
      <c r="A15" s="43"/>
      <c r="B15" s="29" t="s">
        <v>974</v>
      </c>
      <c r="C15" s="30" t="s">
        <v>976</v>
      </c>
      <c r="D15" s="16" t="str">
        <f>VLOOKUP(C15,Full3!C:D,2,0)</f>
        <v>ZZZZ</v>
      </c>
      <c r="E15" s="20">
        <f>VLOOKUP(D15,Full3!D:G,2,0)</f>
        <v>0</v>
      </c>
      <c r="F15" s="21">
        <f>VLOOKUP(D15,Full3!D:G,3,0)</f>
        <v>0</v>
      </c>
      <c r="G15" s="22">
        <f>VLOOKUP(D15,Full3!D:G,4,0)</f>
        <v>0</v>
      </c>
      <c r="H15" s="43"/>
      <c r="I15" s="43"/>
      <c r="J15" s="31">
        <f>($I$15*E15)*$H$15</f>
        <v>0</v>
      </c>
      <c r="K15" s="32">
        <f t="shared" ref="K15:L15" si="1">($I$15*F15)*$H$15</f>
        <v>0</v>
      </c>
      <c r="L15" s="33">
        <f t="shared" si="1"/>
        <v>0</v>
      </c>
    </row>
    <row r="16" spans="1:12" s="28" customFormat="1">
      <c r="A16" s="43"/>
      <c r="B16" s="29" t="s">
        <v>974</v>
      </c>
      <c r="C16" s="30" t="s">
        <v>976</v>
      </c>
      <c r="D16" s="16" t="str">
        <f>VLOOKUP(C16,Full3!C:D,2,0)</f>
        <v>ZZZZ</v>
      </c>
      <c r="E16" s="20">
        <f>VLOOKUP(D16,Full3!D:G,2,0)</f>
        <v>0</v>
      </c>
      <c r="F16" s="21">
        <f>VLOOKUP(D16,Full3!D:G,3,0)</f>
        <v>0</v>
      </c>
      <c r="G16" s="22">
        <f>VLOOKUP(D16,Full3!D:G,4,0)</f>
        <v>0</v>
      </c>
      <c r="H16" s="43"/>
      <c r="I16" s="43"/>
      <c r="J16" s="31">
        <f>($I$16*E16)*$H$16</f>
        <v>0</v>
      </c>
      <c r="K16" s="32">
        <f t="shared" ref="K16:L16" si="2">($I$16*F16)*$H$16</f>
        <v>0</v>
      </c>
      <c r="L16" s="33">
        <f t="shared" si="2"/>
        <v>0</v>
      </c>
    </row>
    <row r="17" spans="1:12" s="28" customFormat="1">
      <c r="A17" s="43"/>
      <c r="B17" s="29" t="s">
        <v>974</v>
      </c>
      <c r="C17" s="30" t="s">
        <v>976</v>
      </c>
      <c r="D17" s="16" t="str">
        <f>VLOOKUP(C17,Full3!C:D,2,0)</f>
        <v>ZZZZ</v>
      </c>
      <c r="E17" s="20">
        <f>VLOOKUP(D17,Full3!D:G,2,0)</f>
        <v>0</v>
      </c>
      <c r="F17" s="21">
        <f>VLOOKUP(D17,Full3!D:G,3,0)</f>
        <v>0</v>
      </c>
      <c r="G17" s="22">
        <f>VLOOKUP(D17,Full3!D:G,4,0)</f>
        <v>0</v>
      </c>
      <c r="H17" s="43"/>
      <c r="I17" s="43"/>
      <c r="J17" s="31">
        <f>($I$17*E17)*$H$17</f>
        <v>0</v>
      </c>
      <c r="K17" s="32">
        <f>($I$17*F17)*$H$17</f>
        <v>0</v>
      </c>
      <c r="L17" s="33">
        <f t="shared" ref="L17" si="3">($I$17*G17)*$H$17</f>
        <v>0</v>
      </c>
    </row>
    <row r="18" spans="1:12" s="28" customFormat="1">
      <c r="A18" s="43"/>
      <c r="B18" s="29" t="s">
        <v>974</v>
      </c>
      <c r="C18" s="30" t="s">
        <v>976</v>
      </c>
      <c r="D18" s="16" t="str">
        <f>VLOOKUP(C18,Full3!C:D,2,0)</f>
        <v>ZZZZ</v>
      </c>
      <c r="E18" s="20">
        <f>VLOOKUP(D18,Full3!D:G,2,0)</f>
        <v>0</v>
      </c>
      <c r="F18" s="21">
        <f>VLOOKUP(D18,Full3!D:G,3,0)</f>
        <v>0</v>
      </c>
      <c r="G18" s="22">
        <f>VLOOKUP(D18,Full3!D:G,4,0)</f>
        <v>0</v>
      </c>
      <c r="H18" s="43"/>
      <c r="I18" s="43"/>
      <c r="J18" s="31">
        <f>($I$18*E18)*$H$18</f>
        <v>0</v>
      </c>
      <c r="K18" s="32">
        <f t="shared" ref="K18:L18" si="4">($I$18*F18)*$H$18</f>
        <v>0</v>
      </c>
      <c r="L18" s="33">
        <f t="shared" si="4"/>
        <v>0</v>
      </c>
    </row>
    <row r="19" spans="1:12" s="28" customFormat="1">
      <c r="A19" s="43"/>
      <c r="B19" s="29" t="s">
        <v>974</v>
      </c>
      <c r="C19" s="30" t="s">
        <v>976</v>
      </c>
      <c r="D19" s="16" t="str">
        <f>VLOOKUP(C19,Full3!C:D,2,0)</f>
        <v>ZZZZ</v>
      </c>
      <c r="E19" s="20">
        <f>VLOOKUP(D19,Full3!D:G,2,0)</f>
        <v>0</v>
      </c>
      <c r="F19" s="21">
        <f>VLOOKUP(D19,Full3!D:G,3,0)</f>
        <v>0</v>
      </c>
      <c r="G19" s="22">
        <f>VLOOKUP(D19,Full3!D:G,4,0)</f>
        <v>0</v>
      </c>
      <c r="H19" s="43"/>
      <c r="I19" s="43"/>
      <c r="J19" s="31">
        <f>($I$19*E19)*$H$19</f>
        <v>0</v>
      </c>
      <c r="K19" s="32">
        <f t="shared" ref="K19:L19" si="5">($I$19*F19)*$H$19</f>
        <v>0</v>
      </c>
      <c r="L19" s="33">
        <f t="shared" si="5"/>
        <v>0</v>
      </c>
    </row>
    <row r="20" spans="1:12" s="28" customFormat="1">
      <c r="A20" s="43"/>
      <c r="B20" s="29" t="s">
        <v>974</v>
      </c>
      <c r="C20" s="30" t="s">
        <v>976</v>
      </c>
      <c r="D20" s="16" t="str">
        <f>VLOOKUP(C20,Full3!C:D,2,0)</f>
        <v>ZZZZ</v>
      </c>
      <c r="E20" s="20">
        <f>VLOOKUP(D20,Full3!D:G,2,0)</f>
        <v>0</v>
      </c>
      <c r="F20" s="21">
        <f>VLOOKUP(D20,Full3!D:G,3,0)</f>
        <v>0</v>
      </c>
      <c r="G20" s="22">
        <f>VLOOKUP(D20,Full3!D:G,4,0)</f>
        <v>0</v>
      </c>
      <c r="H20" s="43"/>
      <c r="I20" s="43"/>
      <c r="J20" s="31">
        <f>($I$20*E20)*$H$20</f>
        <v>0</v>
      </c>
      <c r="K20" s="32">
        <f t="shared" ref="K20:L20" si="6">($I$20*F20)*$H$20</f>
        <v>0</v>
      </c>
      <c r="L20" s="33">
        <f t="shared" si="6"/>
        <v>0</v>
      </c>
    </row>
    <row r="21" spans="1:12" s="28" customFormat="1">
      <c r="A21" s="43"/>
      <c r="B21" s="29" t="s">
        <v>974</v>
      </c>
      <c r="C21" s="30" t="s">
        <v>976</v>
      </c>
      <c r="D21" s="16" t="str">
        <f>VLOOKUP(C21,Full3!C:D,2,0)</f>
        <v>ZZZZ</v>
      </c>
      <c r="E21" s="20">
        <f>VLOOKUP(D21,Full3!D:G,2,0)</f>
        <v>0</v>
      </c>
      <c r="F21" s="21">
        <f>VLOOKUP(D21,Full3!D:G,3,0)</f>
        <v>0</v>
      </c>
      <c r="G21" s="22">
        <f>VLOOKUP(D21,Full3!D:G,4,0)</f>
        <v>0</v>
      </c>
      <c r="H21" s="43"/>
      <c r="I21" s="43"/>
      <c r="J21" s="31">
        <f>($I$21*E21)*$H$21</f>
        <v>0</v>
      </c>
      <c r="K21" s="32">
        <f t="shared" ref="K21:L21" si="7">($I$21*F21)*$H$21</f>
        <v>0</v>
      </c>
      <c r="L21" s="33">
        <f t="shared" si="7"/>
        <v>0</v>
      </c>
    </row>
    <row r="22" spans="1:12" s="28" customFormat="1">
      <c r="A22" s="43"/>
      <c r="B22" s="29" t="s">
        <v>974</v>
      </c>
      <c r="C22" s="30" t="s">
        <v>976</v>
      </c>
      <c r="D22" s="16" t="str">
        <f>VLOOKUP(C22,Full3!C:D,2,0)</f>
        <v>ZZZZ</v>
      </c>
      <c r="E22" s="20">
        <f>VLOOKUP(D22,Full3!D:G,2,0)</f>
        <v>0</v>
      </c>
      <c r="F22" s="21">
        <f>VLOOKUP(D22,Full3!D:G,3,0)</f>
        <v>0</v>
      </c>
      <c r="G22" s="22">
        <f>VLOOKUP(D22,Full3!D:G,4,0)</f>
        <v>0</v>
      </c>
      <c r="H22" s="43"/>
      <c r="I22" s="43"/>
      <c r="J22" s="31">
        <f>($I$22*E22)*$H$22</f>
        <v>0</v>
      </c>
      <c r="K22" s="32">
        <f t="shared" ref="K22:L22" si="8">($I$22*F22)*$H$22</f>
        <v>0</v>
      </c>
      <c r="L22" s="33">
        <f t="shared" si="8"/>
        <v>0</v>
      </c>
    </row>
    <row r="23" spans="1:12" s="39" customFormat="1">
      <c r="A23" s="35"/>
      <c r="B23" s="36"/>
      <c r="C23" s="37"/>
      <c r="D23" s="38"/>
      <c r="H23" s="35"/>
      <c r="I23" s="40"/>
      <c r="J23" s="41"/>
      <c r="K23" s="42"/>
      <c r="L23" s="41"/>
    </row>
    <row r="24" spans="1:12">
      <c r="I24" s="44" t="s">
        <v>970</v>
      </c>
      <c r="J24" s="23">
        <f>SUM(J13:J22)</f>
        <v>0</v>
      </c>
      <c r="K24" s="24">
        <f>SUM(K13:K22)</f>
        <v>0</v>
      </c>
      <c r="L24" s="25">
        <f>SUM(L13:L22)</f>
        <v>0</v>
      </c>
    </row>
  </sheetData>
  <sheetProtection password="EA75" sheet="1" objects="1" scenarios="1" selectLockedCells="1"/>
  <mergeCells count="3">
    <mergeCell ref="E11:G11"/>
    <mergeCell ref="J11:L11"/>
    <mergeCell ref="C12:D12"/>
  </mergeCells>
  <dataValidations count="4">
    <dataValidation type="list" allowBlank="1" showInputMessage="1" showErrorMessage="1" sqref="B23">
      <formula1>Full1!A2:A28</formula1>
    </dataValidation>
    <dataValidation type="list" allowBlank="1" showInputMessage="1" showErrorMessage="1" sqref="C23">
      <formula1>Full3!C2:C296</formula1>
    </dataValidation>
    <dataValidation type="list" allowBlank="1" showInputMessage="1" showErrorMessage="1" sqref="B13:B22">
      <formula1>Full1!A2:A29</formula1>
    </dataValidation>
    <dataValidation type="list" allowBlank="1" showInputMessage="1" showErrorMessage="1" sqref="C13:C22">
      <formula1>Full3!C2:C297</formula1>
    </dataValidation>
  </dataValidations>
  <pageMargins left="0.23622047244094491" right="0.23622047244094491" top="0.59055118110236227" bottom="0.59055118110236227" header="0.19685039370078741" footer="0"/>
  <pageSetup paperSize="9" scale="69" orientation="landscape" verticalDpi="300" r:id="rId1"/>
  <headerFooter>
    <oddHeader xml:space="preserve">&amp;L&amp;G&amp;R&amp;"Helvetica Light*,Normal"&amp;8G146NOP-218-00&amp;"-,Normal"&amp;11
</oddHeader>
    <oddFooter>&amp;L&amp;G&amp;R&amp;G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97"/>
  <sheetViews>
    <sheetView topLeftCell="C277" workbookViewId="0">
      <selection activeCell="C295" sqref="C295"/>
    </sheetView>
  </sheetViews>
  <sheetFormatPr defaultColWidth="11.42578125" defaultRowHeight="15"/>
  <cols>
    <col min="1" max="1" width="8" bestFit="1" customWidth="1"/>
    <col min="2" max="2" width="39.140625" bestFit="1" customWidth="1"/>
    <col min="3" max="3" width="65.28515625" customWidth="1"/>
    <col min="4" max="4" width="8.140625" bestFit="1" customWidth="1"/>
    <col min="5" max="7" width="11.42578125" style="6"/>
    <col min="8" max="8" width="5.28515625" customWidth="1"/>
  </cols>
  <sheetData>
    <row r="1" spans="1:11">
      <c r="A1" s="3" t="s">
        <v>36</v>
      </c>
      <c r="B1" s="3" t="s">
        <v>950</v>
      </c>
      <c r="C1" s="1" t="s">
        <v>32</v>
      </c>
      <c r="D1" s="3" t="s">
        <v>37</v>
      </c>
      <c r="E1" s="2" t="s">
        <v>33</v>
      </c>
      <c r="F1" s="2" t="s">
        <v>34</v>
      </c>
      <c r="G1" s="2" t="s">
        <v>35</v>
      </c>
      <c r="I1" s="3" t="s">
        <v>36</v>
      </c>
      <c r="J1" s="3" t="s">
        <v>37</v>
      </c>
      <c r="K1" s="3" t="s">
        <v>38</v>
      </c>
    </row>
    <row r="2" spans="1:11">
      <c r="A2" t="s">
        <v>30</v>
      </c>
      <c r="B2" t="s">
        <v>923</v>
      </c>
      <c r="C2" s="4" t="s">
        <v>39</v>
      </c>
      <c r="D2" t="s">
        <v>31</v>
      </c>
      <c r="E2" s="5">
        <v>4.96</v>
      </c>
      <c r="F2" s="5">
        <v>3.65</v>
      </c>
      <c r="G2" s="5">
        <v>6.7</v>
      </c>
      <c r="I2" t="s">
        <v>30</v>
      </c>
      <c r="J2" t="s">
        <v>31</v>
      </c>
      <c r="K2" t="s">
        <v>40</v>
      </c>
    </row>
    <row r="3" spans="1:11">
      <c r="A3" t="s">
        <v>30</v>
      </c>
      <c r="B3" t="s">
        <v>923</v>
      </c>
      <c r="C3" s="4" t="s">
        <v>41</v>
      </c>
      <c r="D3" t="s">
        <v>42</v>
      </c>
      <c r="E3" s="5">
        <v>4.82</v>
      </c>
      <c r="F3" s="5">
        <v>3.54</v>
      </c>
      <c r="G3" s="5">
        <v>6.49</v>
      </c>
      <c r="I3" t="s">
        <v>30</v>
      </c>
      <c r="J3" t="s">
        <v>42</v>
      </c>
      <c r="K3" t="s">
        <v>43</v>
      </c>
    </row>
    <row r="4" spans="1:11">
      <c r="A4" t="s">
        <v>30</v>
      </c>
      <c r="B4" t="s">
        <v>923</v>
      </c>
      <c r="C4" s="4" t="s">
        <v>44</v>
      </c>
      <c r="D4" t="s">
        <v>45</v>
      </c>
      <c r="E4" s="5">
        <v>4.8600000000000003</v>
      </c>
      <c r="F4" s="5">
        <v>3.56</v>
      </c>
      <c r="G4" s="5">
        <v>6.54</v>
      </c>
      <c r="I4" t="s">
        <v>30</v>
      </c>
      <c r="J4" t="s">
        <v>45</v>
      </c>
      <c r="K4" t="s">
        <v>46</v>
      </c>
    </row>
    <row r="5" spans="1:11">
      <c r="A5" t="s">
        <v>30</v>
      </c>
      <c r="B5" t="s">
        <v>923</v>
      </c>
      <c r="C5" s="4" t="s">
        <v>47</v>
      </c>
      <c r="D5" t="s">
        <v>48</v>
      </c>
      <c r="E5" s="5">
        <v>4.83</v>
      </c>
      <c r="F5" s="5">
        <v>3.54</v>
      </c>
      <c r="G5" s="5">
        <v>6.49</v>
      </c>
      <c r="I5" t="s">
        <v>30</v>
      </c>
      <c r="J5" t="s">
        <v>48</v>
      </c>
      <c r="K5" t="s">
        <v>49</v>
      </c>
    </row>
    <row r="6" spans="1:11">
      <c r="A6" t="s">
        <v>30</v>
      </c>
      <c r="B6" t="s">
        <v>923</v>
      </c>
      <c r="C6" s="4" t="s">
        <v>50</v>
      </c>
      <c r="D6" t="s">
        <v>51</v>
      </c>
      <c r="E6" s="5">
        <v>4.8600000000000003</v>
      </c>
      <c r="F6" s="5">
        <v>3.56</v>
      </c>
      <c r="G6" s="5">
        <v>6.54</v>
      </c>
      <c r="I6" t="s">
        <v>30</v>
      </c>
      <c r="J6" t="s">
        <v>51</v>
      </c>
      <c r="K6" t="s">
        <v>52</v>
      </c>
    </row>
    <row r="7" spans="1:11">
      <c r="A7" t="s">
        <v>30</v>
      </c>
      <c r="B7" t="s">
        <v>923</v>
      </c>
      <c r="C7" s="4" t="s">
        <v>53</v>
      </c>
      <c r="D7" t="s">
        <v>54</v>
      </c>
      <c r="E7" s="5">
        <v>4.26</v>
      </c>
      <c r="F7" s="5">
        <v>3.13</v>
      </c>
      <c r="G7" s="5">
        <v>5.74</v>
      </c>
      <c r="I7" t="s">
        <v>30</v>
      </c>
      <c r="J7" t="s">
        <v>54</v>
      </c>
      <c r="K7" t="s">
        <v>55</v>
      </c>
    </row>
    <row r="8" spans="1:11">
      <c r="A8" t="s">
        <v>30</v>
      </c>
      <c r="B8" t="s">
        <v>923</v>
      </c>
      <c r="C8" s="4" t="s">
        <v>56</v>
      </c>
      <c r="D8" t="s">
        <v>57</v>
      </c>
      <c r="E8" s="5">
        <v>4.8600000000000003</v>
      </c>
      <c r="F8" s="5">
        <v>3.56</v>
      </c>
      <c r="G8" s="5">
        <v>6.54</v>
      </c>
      <c r="I8" t="s">
        <v>30</v>
      </c>
      <c r="J8" t="s">
        <v>57</v>
      </c>
      <c r="K8" t="s">
        <v>58</v>
      </c>
    </row>
    <row r="9" spans="1:11">
      <c r="A9" t="s">
        <v>30</v>
      </c>
      <c r="B9" t="s">
        <v>923</v>
      </c>
      <c r="C9" s="4" t="s">
        <v>59</v>
      </c>
      <c r="D9" t="s">
        <v>60</v>
      </c>
      <c r="E9" s="5">
        <v>4.71</v>
      </c>
      <c r="F9" s="5">
        <v>3.45</v>
      </c>
      <c r="G9" s="5">
        <v>6.33</v>
      </c>
      <c r="I9" t="s">
        <v>30</v>
      </c>
      <c r="J9" t="s">
        <v>60</v>
      </c>
      <c r="K9" t="s">
        <v>61</v>
      </c>
    </row>
    <row r="10" spans="1:11">
      <c r="A10" t="s">
        <v>30</v>
      </c>
      <c r="B10" t="s">
        <v>923</v>
      </c>
      <c r="C10" s="4" t="s">
        <v>62</v>
      </c>
      <c r="D10" t="s">
        <v>63</v>
      </c>
      <c r="E10" s="5">
        <v>4.76</v>
      </c>
      <c r="F10" s="5">
        <v>3.49</v>
      </c>
      <c r="G10" s="5">
        <v>6.4</v>
      </c>
      <c r="I10" t="s">
        <v>30</v>
      </c>
      <c r="J10" t="s">
        <v>63</v>
      </c>
      <c r="K10" t="s">
        <v>64</v>
      </c>
    </row>
    <row r="11" spans="1:11">
      <c r="A11" t="s">
        <v>30</v>
      </c>
      <c r="B11" t="s">
        <v>923</v>
      </c>
      <c r="C11" s="4" t="s">
        <v>65</v>
      </c>
      <c r="D11" t="s">
        <v>66</v>
      </c>
      <c r="E11" s="5">
        <v>5.17</v>
      </c>
      <c r="F11" s="5">
        <v>3.8</v>
      </c>
      <c r="G11" s="5">
        <v>6.97</v>
      </c>
      <c r="I11" t="s">
        <v>30</v>
      </c>
      <c r="J11" t="s">
        <v>66</v>
      </c>
      <c r="K11" t="s">
        <v>67</v>
      </c>
    </row>
    <row r="12" spans="1:11" ht="24">
      <c r="A12" t="s">
        <v>30</v>
      </c>
      <c r="B12" t="s">
        <v>923</v>
      </c>
      <c r="C12" s="4" t="s">
        <v>68</v>
      </c>
      <c r="D12" t="s">
        <v>69</v>
      </c>
      <c r="E12" s="5">
        <v>5.68</v>
      </c>
      <c r="F12" s="5">
        <v>4.16</v>
      </c>
      <c r="G12" s="5">
        <v>7.64</v>
      </c>
      <c r="I12" t="s">
        <v>30</v>
      </c>
      <c r="J12" t="s">
        <v>69</v>
      </c>
      <c r="K12" t="s">
        <v>70</v>
      </c>
    </row>
    <row r="13" spans="1:11">
      <c r="A13" t="s">
        <v>30</v>
      </c>
      <c r="B13" t="s">
        <v>923</v>
      </c>
      <c r="C13" s="4" t="s">
        <v>71</v>
      </c>
      <c r="D13" t="s">
        <v>896</v>
      </c>
      <c r="E13" s="5">
        <v>4.8499999999999996</v>
      </c>
      <c r="F13" s="5">
        <v>3.56</v>
      </c>
      <c r="G13" s="5">
        <v>6.54</v>
      </c>
    </row>
    <row r="14" spans="1:11">
      <c r="A14" t="s">
        <v>73</v>
      </c>
      <c r="B14" t="s">
        <v>924</v>
      </c>
      <c r="C14" s="4" t="s">
        <v>72</v>
      </c>
      <c r="D14" t="s">
        <v>74</v>
      </c>
      <c r="E14" s="5">
        <v>4.26</v>
      </c>
      <c r="F14" s="5">
        <v>3.12</v>
      </c>
      <c r="G14" s="5">
        <v>5.72</v>
      </c>
      <c r="I14" t="s">
        <v>73</v>
      </c>
      <c r="J14" t="s">
        <v>74</v>
      </c>
      <c r="K14" t="s">
        <v>75</v>
      </c>
    </row>
    <row r="15" spans="1:11">
      <c r="A15" t="s">
        <v>73</v>
      </c>
      <c r="B15" t="s">
        <v>924</v>
      </c>
      <c r="C15" s="4" t="s">
        <v>76</v>
      </c>
      <c r="D15" t="s">
        <v>77</v>
      </c>
      <c r="E15" s="5">
        <v>4.24</v>
      </c>
      <c r="F15" s="5">
        <v>3.12</v>
      </c>
      <c r="G15" s="5">
        <v>5.72</v>
      </c>
      <c r="I15" t="s">
        <v>73</v>
      </c>
      <c r="J15" t="s">
        <v>77</v>
      </c>
      <c r="K15" t="s">
        <v>78</v>
      </c>
    </row>
    <row r="16" spans="1:11">
      <c r="A16" t="s">
        <v>73</v>
      </c>
      <c r="B16" t="s">
        <v>924</v>
      </c>
      <c r="C16" s="4" t="s">
        <v>79</v>
      </c>
      <c r="D16" t="s">
        <v>80</v>
      </c>
      <c r="E16" s="5">
        <v>4.26</v>
      </c>
      <c r="F16" s="5">
        <v>3.12</v>
      </c>
      <c r="G16" s="5">
        <v>5.72</v>
      </c>
      <c r="I16" t="s">
        <v>73</v>
      </c>
      <c r="J16" t="s">
        <v>80</v>
      </c>
      <c r="K16" t="s">
        <v>81</v>
      </c>
    </row>
    <row r="17" spans="1:11">
      <c r="A17" t="s">
        <v>73</v>
      </c>
      <c r="B17" t="s">
        <v>924</v>
      </c>
      <c r="C17" s="4" t="s">
        <v>82</v>
      </c>
      <c r="D17" t="s">
        <v>897</v>
      </c>
      <c r="E17" s="5">
        <v>4.24</v>
      </c>
      <c r="F17" s="5">
        <v>3.12</v>
      </c>
      <c r="G17" s="5">
        <v>5.72</v>
      </c>
    </row>
    <row r="18" spans="1:11">
      <c r="A18" t="s">
        <v>84</v>
      </c>
      <c r="B18" t="s">
        <v>925</v>
      </c>
      <c r="C18" s="4" t="s">
        <v>83</v>
      </c>
      <c r="D18" t="s">
        <v>85</v>
      </c>
      <c r="E18" s="5">
        <v>5.29</v>
      </c>
      <c r="F18" s="5">
        <v>3.89</v>
      </c>
      <c r="G18" s="5">
        <v>7.13</v>
      </c>
      <c r="I18" t="s">
        <v>84</v>
      </c>
      <c r="J18" t="s">
        <v>85</v>
      </c>
      <c r="K18" t="s">
        <v>86</v>
      </c>
    </row>
    <row r="19" spans="1:11">
      <c r="A19" t="s">
        <v>84</v>
      </c>
      <c r="B19" t="s">
        <v>925</v>
      </c>
      <c r="C19" s="4" t="s">
        <v>87</v>
      </c>
      <c r="D19" t="s">
        <v>88</v>
      </c>
      <c r="E19" s="5">
        <v>5.32</v>
      </c>
      <c r="F19" s="5">
        <v>3.91</v>
      </c>
      <c r="G19" s="5">
        <v>7.18</v>
      </c>
      <c r="I19" t="s">
        <v>84</v>
      </c>
      <c r="J19" t="s">
        <v>88</v>
      </c>
      <c r="K19" t="s">
        <v>89</v>
      </c>
    </row>
    <row r="20" spans="1:11">
      <c r="A20" t="s">
        <v>84</v>
      </c>
      <c r="B20" t="s">
        <v>925</v>
      </c>
      <c r="C20" s="4" t="s">
        <v>90</v>
      </c>
      <c r="D20" t="s">
        <v>91</v>
      </c>
      <c r="E20" s="5">
        <v>4.96</v>
      </c>
      <c r="F20" s="5">
        <v>3.65</v>
      </c>
      <c r="G20" s="5">
        <v>6.7</v>
      </c>
      <c r="I20" t="s">
        <v>84</v>
      </c>
      <c r="J20" t="s">
        <v>91</v>
      </c>
      <c r="K20" t="s">
        <v>92</v>
      </c>
    </row>
    <row r="21" spans="1:11">
      <c r="A21" t="s">
        <v>84</v>
      </c>
      <c r="B21" t="s">
        <v>925</v>
      </c>
      <c r="C21" s="4" t="s">
        <v>93</v>
      </c>
      <c r="D21" t="s">
        <v>94</v>
      </c>
      <c r="E21" s="5">
        <v>4.9800000000000004</v>
      </c>
      <c r="F21" s="5">
        <v>3.66</v>
      </c>
      <c r="G21" s="5">
        <v>6.72</v>
      </c>
      <c r="I21" t="s">
        <v>84</v>
      </c>
      <c r="J21" t="s">
        <v>94</v>
      </c>
      <c r="K21" t="s">
        <v>95</v>
      </c>
    </row>
    <row r="22" spans="1:11">
      <c r="A22" t="s">
        <v>84</v>
      </c>
      <c r="B22" t="s">
        <v>925</v>
      </c>
      <c r="C22" s="4" t="s">
        <v>96</v>
      </c>
      <c r="D22" t="s">
        <v>97</v>
      </c>
      <c r="E22" s="5">
        <v>4.4000000000000004</v>
      </c>
      <c r="F22" s="5">
        <v>3.24</v>
      </c>
      <c r="G22" s="5">
        <v>5.94</v>
      </c>
      <c r="I22" t="s">
        <v>84</v>
      </c>
      <c r="J22" t="s">
        <v>97</v>
      </c>
      <c r="K22" t="s">
        <v>98</v>
      </c>
    </row>
    <row r="23" spans="1:11">
      <c r="A23" t="s">
        <v>84</v>
      </c>
      <c r="B23" t="s">
        <v>925</v>
      </c>
      <c r="C23" s="4" t="s">
        <v>99</v>
      </c>
      <c r="D23" t="s">
        <v>100</v>
      </c>
      <c r="E23" s="5">
        <v>4.7</v>
      </c>
      <c r="F23" s="5">
        <v>3.45</v>
      </c>
      <c r="G23" s="5">
        <v>6.33</v>
      </c>
      <c r="I23" t="s">
        <v>84</v>
      </c>
      <c r="J23" t="s">
        <v>100</v>
      </c>
      <c r="K23" t="s">
        <v>101</v>
      </c>
    </row>
    <row r="24" spans="1:11">
      <c r="A24" t="s">
        <v>84</v>
      </c>
      <c r="B24" t="s">
        <v>925</v>
      </c>
      <c r="C24" s="4" t="s">
        <v>102</v>
      </c>
      <c r="D24" t="s">
        <v>103</v>
      </c>
      <c r="E24" s="5">
        <v>5.0199999999999996</v>
      </c>
      <c r="F24" s="5">
        <v>3.66</v>
      </c>
      <c r="G24" s="5">
        <v>6.72</v>
      </c>
      <c r="I24" t="s">
        <v>84</v>
      </c>
      <c r="J24" t="s">
        <v>103</v>
      </c>
      <c r="K24" t="s">
        <v>104</v>
      </c>
    </row>
    <row r="25" spans="1:11">
      <c r="A25" t="s">
        <v>84</v>
      </c>
      <c r="B25" t="s">
        <v>925</v>
      </c>
      <c r="C25" s="4" t="s">
        <v>105</v>
      </c>
      <c r="D25" t="s">
        <v>106</v>
      </c>
      <c r="E25" s="5">
        <v>5.63</v>
      </c>
      <c r="F25" s="5">
        <v>4.1399999999999997</v>
      </c>
      <c r="G25" s="5">
        <v>7.59</v>
      </c>
      <c r="I25" t="s">
        <v>84</v>
      </c>
      <c r="J25" t="s">
        <v>106</v>
      </c>
      <c r="K25" t="s">
        <v>107</v>
      </c>
    </row>
    <row r="26" spans="1:11">
      <c r="A26" t="s">
        <v>84</v>
      </c>
      <c r="B26" t="s">
        <v>925</v>
      </c>
      <c r="C26" s="4" t="s">
        <v>108</v>
      </c>
      <c r="D26" t="s">
        <v>109</v>
      </c>
      <c r="E26" s="5">
        <v>4.9800000000000004</v>
      </c>
      <c r="F26" s="5">
        <v>3.66</v>
      </c>
      <c r="G26" s="5">
        <v>6.72</v>
      </c>
      <c r="I26" t="s">
        <v>84</v>
      </c>
      <c r="J26" t="s">
        <v>109</v>
      </c>
      <c r="K26" t="s">
        <v>110</v>
      </c>
    </row>
    <row r="27" spans="1:11">
      <c r="A27" t="s">
        <v>84</v>
      </c>
      <c r="B27" t="s">
        <v>925</v>
      </c>
      <c r="C27" s="4" t="s">
        <v>111</v>
      </c>
      <c r="D27" t="s">
        <v>112</v>
      </c>
      <c r="E27" s="5">
        <v>5.0999999999999996</v>
      </c>
      <c r="F27" s="5">
        <v>3.7</v>
      </c>
      <c r="G27" s="5">
        <v>6.88</v>
      </c>
      <c r="I27" t="s">
        <v>84</v>
      </c>
      <c r="J27" t="s">
        <v>112</v>
      </c>
      <c r="K27" t="s">
        <v>113</v>
      </c>
    </row>
    <row r="28" spans="1:11">
      <c r="A28" t="s">
        <v>84</v>
      </c>
      <c r="B28" t="s">
        <v>925</v>
      </c>
      <c r="C28" s="4" t="s">
        <v>114</v>
      </c>
      <c r="D28" t="s">
        <v>115</v>
      </c>
      <c r="E28" s="5">
        <v>5.27</v>
      </c>
      <c r="F28" s="5">
        <v>3.88</v>
      </c>
      <c r="G28" s="5">
        <v>7.11</v>
      </c>
      <c r="I28" t="s">
        <v>84</v>
      </c>
      <c r="J28" t="s">
        <v>115</v>
      </c>
      <c r="K28" t="s">
        <v>116</v>
      </c>
    </row>
    <row r="29" spans="1:11">
      <c r="A29" t="s">
        <v>84</v>
      </c>
      <c r="B29" t="s">
        <v>925</v>
      </c>
      <c r="C29" s="4" t="s">
        <v>117</v>
      </c>
      <c r="D29" t="s">
        <v>118</v>
      </c>
      <c r="E29" s="5">
        <v>4.71</v>
      </c>
      <c r="F29" s="5">
        <v>3.46</v>
      </c>
      <c r="G29" s="5">
        <v>6.36</v>
      </c>
      <c r="I29" t="s">
        <v>84</v>
      </c>
      <c r="J29" t="s">
        <v>118</v>
      </c>
      <c r="K29" t="s">
        <v>119</v>
      </c>
    </row>
    <row r="30" spans="1:11">
      <c r="A30" t="s">
        <v>84</v>
      </c>
      <c r="B30" t="s">
        <v>925</v>
      </c>
      <c r="C30" s="4" t="s">
        <v>120</v>
      </c>
      <c r="D30" t="s">
        <v>121</v>
      </c>
      <c r="E30" s="5">
        <v>5.0199999999999996</v>
      </c>
      <c r="F30" s="5">
        <v>3.66</v>
      </c>
      <c r="G30" s="5">
        <v>6.72</v>
      </c>
      <c r="I30" t="s">
        <v>84</v>
      </c>
      <c r="J30" t="s">
        <v>121</v>
      </c>
      <c r="K30" t="s">
        <v>122</v>
      </c>
    </row>
    <row r="31" spans="1:11">
      <c r="A31" t="s">
        <v>84</v>
      </c>
      <c r="B31" t="s">
        <v>925</v>
      </c>
      <c r="C31" s="4" t="s">
        <v>123</v>
      </c>
      <c r="D31" t="s">
        <v>124</v>
      </c>
      <c r="E31" s="5">
        <v>5.0199999999999996</v>
      </c>
      <c r="F31" s="5">
        <v>3.66</v>
      </c>
      <c r="G31" s="5">
        <v>6.72</v>
      </c>
      <c r="I31" t="s">
        <v>84</v>
      </c>
      <c r="J31" t="s">
        <v>124</v>
      </c>
      <c r="K31" t="s">
        <v>125</v>
      </c>
    </row>
    <row r="32" spans="1:11">
      <c r="A32" t="s">
        <v>84</v>
      </c>
      <c r="B32" t="s">
        <v>925</v>
      </c>
      <c r="C32" s="4" t="s">
        <v>126</v>
      </c>
      <c r="D32" t="s">
        <v>127</v>
      </c>
      <c r="E32" s="5">
        <v>4.51</v>
      </c>
      <c r="F32" s="5">
        <v>3.31</v>
      </c>
      <c r="G32" s="5">
        <v>6.08</v>
      </c>
      <c r="I32" t="s">
        <v>84</v>
      </c>
      <c r="J32" t="s">
        <v>127</v>
      </c>
      <c r="K32" t="s">
        <v>128</v>
      </c>
    </row>
    <row r="33" spans="1:11">
      <c r="A33" t="s">
        <v>84</v>
      </c>
      <c r="B33" t="s">
        <v>925</v>
      </c>
      <c r="C33" s="4" t="s">
        <v>129</v>
      </c>
      <c r="D33" t="s">
        <v>130</v>
      </c>
      <c r="E33" s="5">
        <v>5.73</v>
      </c>
      <c r="F33" s="5">
        <v>4.2</v>
      </c>
      <c r="G33" s="5">
        <v>7.71</v>
      </c>
      <c r="I33" t="s">
        <v>84</v>
      </c>
      <c r="J33" t="s">
        <v>130</v>
      </c>
      <c r="K33" t="s">
        <v>131</v>
      </c>
    </row>
    <row r="34" spans="1:11">
      <c r="A34" t="s">
        <v>84</v>
      </c>
      <c r="B34" t="s">
        <v>925</v>
      </c>
      <c r="C34" s="4" t="s">
        <v>132</v>
      </c>
      <c r="D34" t="s">
        <v>898</v>
      </c>
      <c r="E34" s="5">
        <v>4.9800000000000004</v>
      </c>
      <c r="F34" s="5">
        <v>3.66</v>
      </c>
      <c r="G34" s="5">
        <v>6.72</v>
      </c>
    </row>
    <row r="35" spans="1:11">
      <c r="A35" t="s">
        <v>134</v>
      </c>
      <c r="B35" t="s">
        <v>926</v>
      </c>
      <c r="C35" s="4" t="s">
        <v>133</v>
      </c>
      <c r="D35" t="s">
        <v>135</v>
      </c>
      <c r="E35" s="5">
        <v>5.64</v>
      </c>
      <c r="F35" s="5">
        <v>4.1500000000000004</v>
      </c>
      <c r="G35" s="5">
        <v>7.61</v>
      </c>
      <c r="I35" t="s">
        <v>134</v>
      </c>
      <c r="J35" t="s">
        <v>135</v>
      </c>
      <c r="K35" t="s">
        <v>136</v>
      </c>
    </row>
    <row r="36" spans="1:11">
      <c r="A36" t="s">
        <v>134</v>
      </c>
      <c r="B36" t="s">
        <v>926</v>
      </c>
      <c r="C36" s="4" t="s">
        <v>137</v>
      </c>
      <c r="D36" t="s">
        <v>138</v>
      </c>
      <c r="E36" s="5">
        <v>5.56</v>
      </c>
      <c r="F36" s="5">
        <v>4.1500000000000004</v>
      </c>
      <c r="G36" s="5">
        <v>7.61</v>
      </c>
      <c r="I36" t="s">
        <v>134</v>
      </c>
      <c r="J36" t="s">
        <v>138</v>
      </c>
      <c r="K36" t="s">
        <v>139</v>
      </c>
    </row>
    <row r="37" spans="1:11">
      <c r="A37" t="s">
        <v>134</v>
      </c>
      <c r="B37" t="s">
        <v>926</v>
      </c>
      <c r="C37" s="4" t="s">
        <v>140</v>
      </c>
      <c r="D37" t="s">
        <v>141</v>
      </c>
      <c r="E37" s="5">
        <v>6.15</v>
      </c>
      <c r="F37" s="5">
        <v>4.51</v>
      </c>
      <c r="G37" s="5">
        <v>8</v>
      </c>
      <c r="I37" t="s">
        <v>134</v>
      </c>
      <c r="J37" t="s">
        <v>141</v>
      </c>
      <c r="K37" t="s">
        <v>142</v>
      </c>
    </row>
    <row r="38" spans="1:11">
      <c r="A38" t="s">
        <v>134</v>
      </c>
      <c r="B38" t="s">
        <v>926</v>
      </c>
      <c r="C38" s="4" t="s">
        <v>143</v>
      </c>
      <c r="D38" t="s">
        <v>144</v>
      </c>
      <c r="E38" s="5">
        <v>5.8</v>
      </c>
      <c r="F38" s="5">
        <v>4.25</v>
      </c>
      <c r="G38" s="5">
        <v>7.8</v>
      </c>
      <c r="I38" t="s">
        <v>134</v>
      </c>
      <c r="J38" t="s">
        <v>144</v>
      </c>
      <c r="K38" t="s">
        <v>145</v>
      </c>
    </row>
    <row r="39" spans="1:11">
      <c r="A39" t="s">
        <v>134</v>
      </c>
      <c r="B39" t="s">
        <v>926</v>
      </c>
      <c r="C39" s="4" t="s">
        <v>146</v>
      </c>
      <c r="D39" t="s">
        <v>147</v>
      </c>
      <c r="E39" s="5">
        <v>5.56</v>
      </c>
      <c r="F39" s="5">
        <v>4.1500000000000004</v>
      </c>
      <c r="G39" s="5">
        <v>7.61</v>
      </c>
      <c r="I39" t="s">
        <v>134</v>
      </c>
      <c r="J39" t="s">
        <v>147</v>
      </c>
      <c r="K39" t="s">
        <v>148</v>
      </c>
    </row>
    <row r="40" spans="1:11">
      <c r="A40" t="s">
        <v>134</v>
      </c>
      <c r="B40" t="s">
        <v>926</v>
      </c>
      <c r="C40" s="4" t="s">
        <v>149</v>
      </c>
      <c r="D40" t="s">
        <v>150</v>
      </c>
      <c r="E40" s="5">
        <v>5.78</v>
      </c>
      <c r="F40" s="5">
        <v>4.24</v>
      </c>
      <c r="G40" s="5">
        <v>7.8</v>
      </c>
      <c r="I40" t="s">
        <v>134</v>
      </c>
      <c r="J40" t="s">
        <v>150</v>
      </c>
      <c r="K40" t="s">
        <v>151</v>
      </c>
    </row>
    <row r="41" spans="1:11">
      <c r="A41" t="s">
        <v>134</v>
      </c>
      <c r="B41" t="s">
        <v>926</v>
      </c>
      <c r="C41" s="4" t="s">
        <v>152</v>
      </c>
      <c r="D41" t="s">
        <v>153</v>
      </c>
      <c r="E41" s="5">
        <v>4.74</v>
      </c>
      <c r="F41" s="5">
        <v>3.49</v>
      </c>
      <c r="G41" s="5">
        <v>6.4</v>
      </c>
      <c r="I41" t="s">
        <v>134</v>
      </c>
      <c r="J41" t="s">
        <v>153</v>
      </c>
      <c r="K41" t="s">
        <v>154</v>
      </c>
    </row>
    <row r="42" spans="1:11">
      <c r="A42" t="s">
        <v>134</v>
      </c>
      <c r="B42" t="s">
        <v>926</v>
      </c>
      <c r="C42" s="4" t="s">
        <v>155</v>
      </c>
      <c r="D42" t="s">
        <v>156</v>
      </c>
      <c r="E42" s="5">
        <v>5.64</v>
      </c>
      <c r="F42" s="5">
        <v>4.1500000000000004</v>
      </c>
      <c r="G42" s="5">
        <v>7.61</v>
      </c>
      <c r="I42" t="s">
        <v>134</v>
      </c>
      <c r="J42" t="s">
        <v>156</v>
      </c>
      <c r="K42" t="s">
        <v>157</v>
      </c>
    </row>
    <row r="43" spans="1:11">
      <c r="A43" t="s">
        <v>134</v>
      </c>
      <c r="B43" t="s">
        <v>926</v>
      </c>
      <c r="C43" s="4" t="s">
        <v>158</v>
      </c>
      <c r="D43" t="s">
        <v>159</v>
      </c>
      <c r="E43" s="5">
        <v>5.73</v>
      </c>
      <c r="F43" s="5">
        <v>4.2</v>
      </c>
      <c r="G43" s="5">
        <v>7.71</v>
      </c>
      <c r="I43" t="s">
        <v>134</v>
      </c>
      <c r="J43" t="s">
        <v>159</v>
      </c>
      <c r="K43" t="s">
        <v>160</v>
      </c>
    </row>
    <row r="44" spans="1:11">
      <c r="A44" t="s">
        <v>134</v>
      </c>
      <c r="B44" t="s">
        <v>926</v>
      </c>
      <c r="C44" s="4" t="s">
        <v>161</v>
      </c>
      <c r="D44" t="s">
        <v>162</v>
      </c>
      <c r="E44" s="5">
        <v>5.07</v>
      </c>
      <c r="F44" s="5">
        <v>3.73</v>
      </c>
      <c r="G44" s="5">
        <v>6.84</v>
      </c>
      <c r="I44" t="s">
        <v>134</v>
      </c>
      <c r="J44" t="s">
        <v>162</v>
      </c>
      <c r="K44" t="s">
        <v>163</v>
      </c>
    </row>
    <row r="45" spans="1:11">
      <c r="A45" t="s">
        <v>134</v>
      </c>
      <c r="B45" t="s">
        <v>926</v>
      </c>
      <c r="C45" s="4" t="s">
        <v>164</v>
      </c>
      <c r="D45" t="s">
        <v>165</v>
      </c>
      <c r="E45" s="5">
        <v>5.64</v>
      </c>
      <c r="F45" s="5">
        <v>4.1500000000000004</v>
      </c>
      <c r="G45" s="5">
        <v>7.61</v>
      </c>
      <c r="I45" t="s">
        <v>134</v>
      </c>
      <c r="J45" t="s">
        <v>165</v>
      </c>
      <c r="K45" t="s">
        <v>166</v>
      </c>
    </row>
    <row r="46" spans="1:11">
      <c r="A46" t="s">
        <v>134</v>
      </c>
      <c r="B46" t="s">
        <v>926</v>
      </c>
      <c r="C46" s="4" t="s">
        <v>167</v>
      </c>
      <c r="D46" t="s">
        <v>899</v>
      </c>
      <c r="E46" s="5">
        <v>5.64</v>
      </c>
      <c r="F46" s="5">
        <v>4.1500000000000004</v>
      </c>
      <c r="G46" s="5">
        <v>7.61</v>
      </c>
    </row>
    <row r="47" spans="1:11">
      <c r="A47" t="s">
        <v>169</v>
      </c>
      <c r="B47" t="s">
        <v>927</v>
      </c>
      <c r="C47" s="4" t="s">
        <v>168</v>
      </c>
      <c r="D47" t="s">
        <v>170</v>
      </c>
      <c r="E47" s="5">
        <v>4.2699999999999996</v>
      </c>
      <c r="F47" s="5">
        <v>3.14</v>
      </c>
      <c r="G47" s="5">
        <v>5.76</v>
      </c>
      <c r="I47" t="s">
        <v>169</v>
      </c>
      <c r="J47" t="s">
        <v>170</v>
      </c>
      <c r="K47" t="s">
        <v>171</v>
      </c>
    </row>
    <row r="48" spans="1:11">
      <c r="A48" t="s">
        <v>169</v>
      </c>
      <c r="B48" t="s">
        <v>927</v>
      </c>
      <c r="C48" s="4" t="s">
        <v>172</v>
      </c>
      <c r="D48" t="s">
        <v>173</v>
      </c>
      <c r="E48" s="5">
        <v>4.74</v>
      </c>
      <c r="F48" s="5">
        <v>3.49</v>
      </c>
      <c r="G48" s="5">
        <v>6.4</v>
      </c>
      <c r="I48" t="s">
        <v>169</v>
      </c>
      <c r="J48" t="s">
        <v>173</v>
      </c>
      <c r="K48" t="s">
        <v>174</v>
      </c>
    </row>
    <row r="49" spans="1:11">
      <c r="A49" t="s">
        <v>169</v>
      </c>
      <c r="B49" t="s">
        <v>927</v>
      </c>
      <c r="C49" s="4" t="s">
        <v>175</v>
      </c>
      <c r="D49" t="s">
        <v>176</v>
      </c>
      <c r="E49" s="5">
        <v>5.03</v>
      </c>
      <c r="F49" s="5">
        <v>3.7</v>
      </c>
      <c r="G49" s="5">
        <v>6.79</v>
      </c>
      <c r="I49" t="s">
        <v>169</v>
      </c>
      <c r="J49" t="s">
        <v>176</v>
      </c>
      <c r="K49" t="s">
        <v>177</v>
      </c>
    </row>
    <row r="50" spans="1:11">
      <c r="A50" t="s">
        <v>169</v>
      </c>
      <c r="B50" t="s">
        <v>927</v>
      </c>
      <c r="C50" s="4" t="s">
        <v>178</v>
      </c>
      <c r="D50" t="s">
        <v>179</v>
      </c>
      <c r="E50" s="5">
        <v>3.98</v>
      </c>
      <c r="F50" s="5">
        <v>2.93</v>
      </c>
      <c r="G50" s="5">
        <v>5.37</v>
      </c>
      <c r="I50" t="s">
        <v>169</v>
      </c>
      <c r="J50" t="s">
        <v>179</v>
      </c>
      <c r="K50" t="s">
        <v>180</v>
      </c>
    </row>
    <row r="51" spans="1:11">
      <c r="A51" t="s">
        <v>169</v>
      </c>
      <c r="B51" t="s">
        <v>927</v>
      </c>
      <c r="C51" s="4" t="s">
        <v>181</v>
      </c>
      <c r="D51" t="s">
        <v>182</v>
      </c>
      <c r="E51" s="5">
        <v>5.17</v>
      </c>
      <c r="F51" s="5">
        <v>3.8</v>
      </c>
      <c r="G51" s="5">
        <v>6.97</v>
      </c>
      <c r="I51" t="s">
        <v>169</v>
      </c>
      <c r="J51" t="s">
        <v>182</v>
      </c>
      <c r="K51" t="s">
        <v>183</v>
      </c>
    </row>
    <row r="52" spans="1:11">
      <c r="A52" t="s">
        <v>169</v>
      </c>
      <c r="B52" t="s">
        <v>927</v>
      </c>
      <c r="C52" s="4" t="s">
        <v>184</v>
      </c>
      <c r="D52" t="s">
        <v>185</v>
      </c>
      <c r="E52" s="5">
        <v>5.29</v>
      </c>
      <c r="F52" s="5">
        <v>3.89</v>
      </c>
      <c r="G52" s="5">
        <v>7.13</v>
      </c>
      <c r="I52" t="s">
        <v>169</v>
      </c>
      <c r="J52" t="s">
        <v>185</v>
      </c>
      <c r="K52" t="s">
        <v>186</v>
      </c>
    </row>
    <row r="53" spans="1:11">
      <c r="A53" t="s">
        <v>169</v>
      </c>
      <c r="B53" t="s">
        <v>927</v>
      </c>
      <c r="C53" s="4" t="s">
        <v>187</v>
      </c>
      <c r="D53" t="s">
        <v>188</v>
      </c>
      <c r="E53" s="5">
        <v>4.88</v>
      </c>
      <c r="F53" s="5">
        <v>3.59</v>
      </c>
      <c r="G53" s="5">
        <v>6.58</v>
      </c>
      <c r="I53" t="s">
        <v>169</v>
      </c>
      <c r="J53" t="s">
        <v>188</v>
      </c>
      <c r="K53" t="s">
        <v>189</v>
      </c>
    </row>
    <row r="54" spans="1:11">
      <c r="A54" t="s">
        <v>169</v>
      </c>
      <c r="B54" t="s">
        <v>927</v>
      </c>
      <c r="C54" s="4" t="s">
        <v>190</v>
      </c>
      <c r="D54" t="s">
        <v>191</v>
      </c>
      <c r="E54" s="5">
        <v>5.29</v>
      </c>
      <c r="F54" s="5">
        <v>3.89</v>
      </c>
      <c r="G54" s="5">
        <v>7.13</v>
      </c>
      <c r="I54" t="s">
        <v>169</v>
      </c>
      <c r="J54" t="s">
        <v>191</v>
      </c>
      <c r="K54" t="s">
        <v>29</v>
      </c>
    </row>
    <row r="55" spans="1:11">
      <c r="A55" t="s">
        <v>169</v>
      </c>
      <c r="B55" t="s">
        <v>927</v>
      </c>
      <c r="C55" s="4" t="s">
        <v>192</v>
      </c>
      <c r="D55" t="s">
        <v>193</v>
      </c>
      <c r="E55" s="5">
        <v>4.9000000000000004</v>
      </c>
      <c r="F55" s="5">
        <v>3.65</v>
      </c>
      <c r="G55" s="5">
        <v>6.7</v>
      </c>
      <c r="I55" t="s">
        <v>169</v>
      </c>
      <c r="J55" t="s">
        <v>193</v>
      </c>
      <c r="K55" t="s">
        <v>194</v>
      </c>
    </row>
    <row r="56" spans="1:11">
      <c r="A56" t="s">
        <v>169</v>
      </c>
      <c r="B56" t="s">
        <v>927</v>
      </c>
      <c r="C56" s="4" t="s">
        <v>195</v>
      </c>
      <c r="D56" t="s">
        <v>196</v>
      </c>
      <c r="E56" s="5">
        <v>5.85</v>
      </c>
      <c r="F56" s="5">
        <v>4.3</v>
      </c>
      <c r="G56" s="5">
        <v>7.89</v>
      </c>
      <c r="I56" t="s">
        <v>169</v>
      </c>
      <c r="J56" t="s">
        <v>196</v>
      </c>
      <c r="K56" t="s">
        <v>197</v>
      </c>
    </row>
    <row r="57" spans="1:11">
      <c r="A57" t="s">
        <v>169</v>
      </c>
      <c r="B57" t="s">
        <v>927</v>
      </c>
      <c r="C57" s="4" t="s">
        <v>198</v>
      </c>
      <c r="D57" t="s">
        <v>199</v>
      </c>
      <c r="E57" s="5">
        <v>4.8600000000000003</v>
      </c>
      <c r="F57" s="5">
        <v>3.58</v>
      </c>
      <c r="G57" s="5">
        <v>6.56</v>
      </c>
      <c r="I57" t="s">
        <v>169</v>
      </c>
      <c r="J57" t="s">
        <v>199</v>
      </c>
      <c r="K57" t="s">
        <v>200</v>
      </c>
    </row>
    <row r="58" spans="1:11">
      <c r="A58" t="s">
        <v>169</v>
      </c>
      <c r="B58" t="s">
        <v>927</v>
      </c>
      <c r="C58" s="4" t="s">
        <v>201</v>
      </c>
      <c r="D58" t="s">
        <v>202</v>
      </c>
      <c r="E58" s="5">
        <v>4.5599999999999996</v>
      </c>
      <c r="F58" s="5">
        <v>3.35</v>
      </c>
      <c r="G58" s="5">
        <v>6.15</v>
      </c>
      <c r="I58" t="s">
        <v>169</v>
      </c>
      <c r="J58" t="s">
        <v>202</v>
      </c>
      <c r="K58" t="s">
        <v>203</v>
      </c>
    </row>
    <row r="59" spans="1:11">
      <c r="A59" t="s">
        <v>169</v>
      </c>
      <c r="B59" t="s">
        <v>927</v>
      </c>
      <c r="C59" s="4" t="s">
        <v>204</v>
      </c>
      <c r="D59" t="s">
        <v>205</v>
      </c>
      <c r="E59" s="5">
        <v>4.96</v>
      </c>
      <c r="F59" s="5">
        <v>3.65</v>
      </c>
      <c r="G59" s="5">
        <v>6.7</v>
      </c>
      <c r="I59" t="s">
        <v>169</v>
      </c>
      <c r="J59" t="s">
        <v>205</v>
      </c>
      <c r="K59" t="s">
        <v>206</v>
      </c>
    </row>
    <row r="60" spans="1:11">
      <c r="A60" t="s">
        <v>169</v>
      </c>
      <c r="B60" t="s">
        <v>927</v>
      </c>
      <c r="C60" s="4" t="s">
        <v>207</v>
      </c>
      <c r="D60" t="s">
        <v>208</v>
      </c>
      <c r="E60" s="5">
        <v>5.0199999999999996</v>
      </c>
      <c r="F60" s="5">
        <v>3.69</v>
      </c>
      <c r="G60" s="5">
        <v>6.77</v>
      </c>
      <c r="I60" t="s">
        <v>169</v>
      </c>
      <c r="J60" t="s">
        <v>208</v>
      </c>
      <c r="K60" t="s">
        <v>209</v>
      </c>
    </row>
    <row r="61" spans="1:11">
      <c r="A61" t="s">
        <v>169</v>
      </c>
      <c r="B61" t="s">
        <v>927</v>
      </c>
      <c r="C61" s="4" t="s">
        <v>210</v>
      </c>
      <c r="D61" t="s">
        <v>900</v>
      </c>
      <c r="E61" s="5">
        <v>4.96</v>
      </c>
      <c r="F61" s="5">
        <v>3.65</v>
      </c>
      <c r="G61" s="5">
        <v>6.7</v>
      </c>
    </row>
    <row r="62" spans="1:11">
      <c r="A62" t="s">
        <v>212</v>
      </c>
      <c r="B62" t="s">
        <v>928</v>
      </c>
      <c r="C62" s="4" t="s">
        <v>211</v>
      </c>
      <c r="D62" t="s">
        <v>213</v>
      </c>
      <c r="E62" s="5">
        <v>4.91</v>
      </c>
      <c r="F62" s="5">
        <v>3.61</v>
      </c>
      <c r="G62" s="5">
        <v>6.63</v>
      </c>
      <c r="I62" t="s">
        <v>212</v>
      </c>
      <c r="J62" t="s">
        <v>213</v>
      </c>
      <c r="K62" t="s">
        <v>214</v>
      </c>
    </row>
    <row r="63" spans="1:11">
      <c r="A63" t="s">
        <v>212</v>
      </c>
      <c r="B63" t="s">
        <v>928</v>
      </c>
      <c r="C63" s="4" t="s">
        <v>215</v>
      </c>
      <c r="D63" t="s">
        <v>216</v>
      </c>
      <c r="E63" s="5">
        <v>4.01</v>
      </c>
      <c r="F63" s="5">
        <v>2.95</v>
      </c>
      <c r="G63" s="5">
        <v>5.42</v>
      </c>
      <c r="I63" t="s">
        <v>212</v>
      </c>
      <c r="J63" t="s">
        <v>216</v>
      </c>
      <c r="K63" t="s">
        <v>217</v>
      </c>
    </row>
    <row r="64" spans="1:11">
      <c r="A64" t="s">
        <v>212</v>
      </c>
      <c r="B64" t="s">
        <v>928</v>
      </c>
      <c r="C64" s="4" t="s">
        <v>218</v>
      </c>
      <c r="D64" t="s">
        <v>219</v>
      </c>
      <c r="E64" s="5">
        <v>4.71</v>
      </c>
      <c r="F64" s="5">
        <v>3.45</v>
      </c>
      <c r="G64" s="5">
        <v>6.33</v>
      </c>
      <c r="I64" t="s">
        <v>212</v>
      </c>
      <c r="J64" t="s">
        <v>219</v>
      </c>
      <c r="K64" t="s">
        <v>220</v>
      </c>
    </row>
    <row r="65" spans="1:11">
      <c r="A65" t="s">
        <v>212</v>
      </c>
      <c r="B65" t="s">
        <v>928</v>
      </c>
      <c r="C65" s="4" t="s">
        <v>221</v>
      </c>
      <c r="D65" t="s">
        <v>222</v>
      </c>
      <c r="E65" s="5">
        <v>4.91</v>
      </c>
      <c r="F65" s="5">
        <v>3.61</v>
      </c>
      <c r="G65" s="5">
        <v>6.63</v>
      </c>
      <c r="I65" t="s">
        <v>212</v>
      </c>
      <c r="J65" t="s">
        <v>222</v>
      </c>
      <c r="K65" t="s">
        <v>223</v>
      </c>
    </row>
    <row r="66" spans="1:11">
      <c r="A66" t="s">
        <v>212</v>
      </c>
      <c r="B66" t="s">
        <v>928</v>
      </c>
      <c r="C66" s="4" t="s">
        <v>224</v>
      </c>
      <c r="D66" t="s">
        <v>225</v>
      </c>
      <c r="E66" s="5">
        <v>4.24</v>
      </c>
      <c r="F66" s="5">
        <v>3.12</v>
      </c>
      <c r="G66" s="5">
        <v>5.72</v>
      </c>
      <c r="I66" t="s">
        <v>212</v>
      </c>
      <c r="J66" t="s">
        <v>225</v>
      </c>
      <c r="K66" t="s">
        <v>226</v>
      </c>
    </row>
    <row r="67" spans="1:11">
      <c r="A67" t="s">
        <v>212</v>
      </c>
      <c r="B67" t="s">
        <v>928</v>
      </c>
      <c r="C67" s="4" t="s">
        <v>227</v>
      </c>
      <c r="D67" t="s">
        <v>228</v>
      </c>
      <c r="E67" s="5">
        <v>4.6399999999999997</v>
      </c>
      <c r="F67" s="5">
        <v>3.4</v>
      </c>
      <c r="G67" s="5">
        <v>6.24</v>
      </c>
      <c r="I67" t="s">
        <v>212</v>
      </c>
      <c r="J67" t="s">
        <v>228</v>
      </c>
      <c r="K67" t="s">
        <v>229</v>
      </c>
    </row>
    <row r="68" spans="1:11">
      <c r="A68" t="s">
        <v>212</v>
      </c>
      <c r="B68" t="s">
        <v>928</v>
      </c>
      <c r="C68" s="4" t="s">
        <v>230</v>
      </c>
      <c r="D68" t="s">
        <v>231</v>
      </c>
      <c r="E68" s="5">
        <v>4.6399999999999997</v>
      </c>
      <c r="F68" s="5">
        <v>3.4</v>
      </c>
      <c r="G68" s="5">
        <v>6.24</v>
      </c>
      <c r="I68" t="s">
        <v>212</v>
      </c>
      <c r="J68" t="s">
        <v>231</v>
      </c>
      <c r="K68" t="s">
        <v>232</v>
      </c>
    </row>
    <row r="69" spans="1:11">
      <c r="A69" t="s">
        <v>212</v>
      </c>
      <c r="B69" t="s">
        <v>928</v>
      </c>
      <c r="C69" s="4" t="s">
        <v>233</v>
      </c>
      <c r="D69" t="s">
        <v>234</v>
      </c>
      <c r="E69" s="5">
        <v>4.47</v>
      </c>
      <c r="F69" s="5">
        <v>3.28</v>
      </c>
      <c r="G69" s="5">
        <v>6.01</v>
      </c>
      <c r="I69" t="s">
        <v>212</v>
      </c>
      <c r="J69" t="s">
        <v>234</v>
      </c>
      <c r="K69" t="s">
        <v>235</v>
      </c>
    </row>
    <row r="70" spans="1:11">
      <c r="A70" t="s">
        <v>212</v>
      </c>
      <c r="B70" t="s">
        <v>928</v>
      </c>
      <c r="C70" s="4" t="s">
        <v>236</v>
      </c>
      <c r="D70" t="s">
        <v>237</v>
      </c>
      <c r="E70" s="5">
        <v>4.6399999999999997</v>
      </c>
      <c r="F70" s="5">
        <v>3.4</v>
      </c>
      <c r="G70" s="5">
        <v>6.24</v>
      </c>
      <c r="I70" t="s">
        <v>212</v>
      </c>
      <c r="J70" t="s">
        <v>237</v>
      </c>
      <c r="K70" t="s">
        <v>238</v>
      </c>
    </row>
    <row r="71" spans="1:11">
      <c r="A71" t="s">
        <v>212</v>
      </c>
      <c r="B71" t="s">
        <v>928</v>
      </c>
      <c r="C71" s="4" t="s">
        <v>239</v>
      </c>
      <c r="D71" t="s">
        <v>240</v>
      </c>
      <c r="E71" s="5">
        <v>4.7</v>
      </c>
      <c r="F71" s="5">
        <v>3.44</v>
      </c>
      <c r="G71" s="5">
        <v>6.31</v>
      </c>
      <c r="I71" t="s">
        <v>212</v>
      </c>
      <c r="J71" t="s">
        <v>240</v>
      </c>
      <c r="K71" t="s">
        <v>241</v>
      </c>
    </row>
    <row r="72" spans="1:11">
      <c r="A72" t="s">
        <v>212</v>
      </c>
      <c r="B72" t="s">
        <v>928</v>
      </c>
      <c r="C72" s="4" t="s">
        <v>242</v>
      </c>
      <c r="D72" t="s">
        <v>243</v>
      </c>
      <c r="E72" s="5">
        <v>5.17</v>
      </c>
      <c r="F72" s="5">
        <v>3.8</v>
      </c>
      <c r="G72" s="5">
        <v>6.97</v>
      </c>
      <c r="I72" t="s">
        <v>212</v>
      </c>
      <c r="J72" t="s">
        <v>243</v>
      </c>
      <c r="K72" t="s">
        <v>244</v>
      </c>
    </row>
    <row r="73" spans="1:11">
      <c r="A73" t="s">
        <v>212</v>
      </c>
      <c r="B73" t="s">
        <v>928</v>
      </c>
      <c r="C73" s="4" t="s">
        <v>245</v>
      </c>
      <c r="D73" t="s">
        <v>901</v>
      </c>
      <c r="E73" s="5">
        <v>4.63</v>
      </c>
      <c r="F73" s="5">
        <v>3.4</v>
      </c>
      <c r="G73" s="5">
        <v>6.24</v>
      </c>
    </row>
    <row r="74" spans="1:11">
      <c r="A74" t="s">
        <v>247</v>
      </c>
      <c r="B74" t="s">
        <v>929</v>
      </c>
      <c r="C74" s="4" t="s">
        <v>246</v>
      </c>
      <c r="D74" t="s">
        <v>248</v>
      </c>
      <c r="E74" s="5">
        <v>5.86</v>
      </c>
      <c r="F74" s="5">
        <v>4.3099999999999996</v>
      </c>
      <c r="G74" s="5">
        <v>7.91</v>
      </c>
      <c r="I74" t="s">
        <v>247</v>
      </c>
      <c r="J74" t="s">
        <v>248</v>
      </c>
      <c r="K74" t="s">
        <v>249</v>
      </c>
    </row>
    <row r="75" spans="1:11">
      <c r="A75" t="s">
        <v>247</v>
      </c>
      <c r="B75" t="s">
        <v>929</v>
      </c>
      <c r="C75" s="4" t="s">
        <v>250</v>
      </c>
      <c r="D75" t="s">
        <v>251</v>
      </c>
      <c r="E75" s="5">
        <v>5.49</v>
      </c>
      <c r="F75" s="5">
        <v>4.04</v>
      </c>
      <c r="G75" s="5">
        <v>7.41</v>
      </c>
      <c r="I75" t="s">
        <v>247</v>
      </c>
      <c r="J75" t="s">
        <v>251</v>
      </c>
      <c r="K75" t="s">
        <v>252</v>
      </c>
    </row>
    <row r="76" spans="1:11">
      <c r="A76" t="s">
        <v>247</v>
      </c>
      <c r="B76" t="s">
        <v>929</v>
      </c>
      <c r="C76" s="4" t="s">
        <v>253</v>
      </c>
      <c r="D76" t="s">
        <v>254</v>
      </c>
      <c r="E76" s="5">
        <v>5.68</v>
      </c>
      <c r="F76" s="5">
        <v>4.18</v>
      </c>
      <c r="G76" s="5">
        <v>7.66</v>
      </c>
      <c r="I76" t="s">
        <v>247</v>
      </c>
      <c r="J76" t="s">
        <v>254</v>
      </c>
      <c r="K76" t="s">
        <v>255</v>
      </c>
    </row>
    <row r="77" spans="1:11">
      <c r="A77" t="s">
        <v>247</v>
      </c>
      <c r="B77" t="s">
        <v>929</v>
      </c>
      <c r="C77" s="4" t="s">
        <v>256</v>
      </c>
      <c r="D77" t="s">
        <v>257</v>
      </c>
      <c r="E77" s="5">
        <v>5.51</v>
      </c>
      <c r="F77" s="5">
        <v>4.05</v>
      </c>
      <c r="G77" s="5">
        <v>7.43</v>
      </c>
      <c r="I77" t="s">
        <v>247</v>
      </c>
      <c r="J77" t="s">
        <v>257</v>
      </c>
      <c r="K77" t="s">
        <v>258</v>
      </c>
    </row>
    <row r="78" spans="1:11">
      <c r="A78" t="s">
        <v>247</v>
      </c>
      <c r="B78" t="s">
        <v>929</v>
      </c>
      <c r="C78" s="4" t="s">
        <v>259</v>
      </c>
      <c r="D78" t="s">
        <v>260</v>
      </c>
      <c r="E78" s="5">
        <v>5.67</v>
      </c>
      <c r="F78" s="5">
        <v>4.18</v>
      </c>
      <c r="G78" s="5">
        <v>7.66</v>
      </c>
      <c r="I78" t="s">
        <v>247</v>
      </c>
      <c r="J78" t="s">
        <v>260</v>
      </c>
      <c r="K78" t="s">
        <v>261</v>
      </c>
    </row>
    <row r="79" spans="1:11">
      <c r="A79" t="s">
        <v>247</v>
      </c>
      <c r="B79" t="s">
        <v>929</v>
      </c>
      <c r="C79" s="4" t="s">
        <v>262</v>
      </c>
      <c r="D79" t="s">
        <v>263</v>
      </c>
      <c r="E79" s="5">
        <v>5.34</v>
      </c>
      <c r="F79" s="5">
        <v>3.93</v>
      </c>
      <c r="G79" s="5">
        <v>7.2</v>
      </c>
      <c r="I79" t="s">
        <v>247</v>
      </c>
      <c r="J79" t="s">
        <v>263</v>
      </c>
      <c r="K79" t="s">
        <v>264</v>
      </c>
    </row>
    <row r="80" spans="1:11">
      <c r="A80" t="s">
        <v>247</v>
      </c>
      <c r="B80" t="s">
        <v>929</v>
      </c>
      <c r="C80" s="4" t="s">
        <v>265</v>
      </c>
      <c r="D80" t="s">
        <v>266</v>
      </c>
      <c r="E80" s="5">
        <v>5.68</v>
      </c>
      <c r="F80" s="5">
        <v>4.18</v>
      </c>
      <c r="G80" s="5">
        <v>7.66</v>
      </c>
      <c r="I80" t="s">
        <v>247</v>
      </c>
      <c r="J80" t="s">
        <v>266</v>
      </c>
      <c r="K80" t="s">
        <v>267</v>
      </c>
    </row>
    <row r="81" spans="1:11">
      <c r="A81" t="s">
        <v>247</v>
      </c>
      <c r="B81" t="s">
        <v>929</v>
      </c>
      <c r="C81" s="4" t="s">
        <v>268</v>
      </c>
      <c r="D81" t="s">
        <v>269</v>
      </c>
      <c r="E81" s="5">
        <v>5.62</v>
      </c>
      <c r="F81" s="5">
        <v>4.13</v>
      </c>
      <c r="G81" s="5">
        <v>7.59</v>
      </c>
      <c r="I81" t="s">
        <v>247</v>
      </c>
      <c r="J81" t="s">
        <v>269</v>
      </c>
      <c r="K81" t="s">
        <v>270</v>
      </c>
    </row>
    <row r="82" spans="1:11">
      <c r="A82" t="s">
        <v>247</v>
      </c>
      <c r="B82" t="s">
        <v>929</v>
      </c>
      <c r="C82" s="4" t="s">
        <v>271</v>
      </c>
      <c r="D82" t="s">
        <v>272</v>
      </c>
      <c r="E82" s="5">
        <v>5.68</v>
      </c>
      <c r="F82" s="5">
        <v>4.18</v>
      </c>
      <c r="G82" s="5">
        <v>7.66</v>
      </c>
      <c r="I82" t="s">
        <v>247</v>
      </c>
      <c r="J82" t="s">
        <v>272</v>
      </c>
      <c r="K82" t="s">
        <v>273</v>
      </c>
    </row>
    <row r="83" spans="1:11">
      <c r="A83" t="s">
        <v>247</v>
      </c>
      <c r="B83" t="s">
        <v>929</v>
      </c>
      <c r="C83" s="4" t="s">
        <v>274</v>
      </c>
      <c r="D83" t="s">
        <v>275</v>
      </c>
      <c r="E83" s="5">
        <v>6.17</v>
      </c>
      <c r="F83" s="5">
        <v>4.54</v>
      </c>
      <c r="G83" s="5">
        <v>8</v>
      </c>
      <c r="I83" t="s">
        <v>247</v>
      </c>
      <c r="J83" t="s">
        <v>275</v>
      </c>
      <c r="K83" t="s">
        <v>276</v>
      </c>
    </row>
    <row r="84" spans="1:11">
      <c r="A84" t="s">
        <v>247</v>
      </c>
      <c r="B84" t="s">
        <v>929</v>
      </c>
      <c r="C84" s="4" t="s">
        <v>277</v>
      </c>
      <c r="D84" t="s">
        <v>902</v>
      </c>
      <c r="E84" s="5">
        <v>5.68</v>
      </c>
      <c r="F84" s="5">
        <v>4.18</v>
      </c>
      <c r="G84" s="5">
        <v>7.66</v>
      </c>
    </row>
    <row r="85" spans="1:11">
      <c r="A85" t="s">
        <v>279</v>
      </c>
      <c r="B85" t="s">
        <v>930</v>
      </c>
      <c r="C85" s="4" t="s">
        <v>278</v>
      </c>
      <c r="D85" t="s">
        <v>280</v>
      </c>
      <c r="E85" s="5">
        <v>5.51</v>
      </c>
      <c r="F85" s="5">
        <v>4.05</v>
      </c>
      <c r="G85" s="5">
        <v>7.43</v>
      </c>
      <c r="I85" t="s">
        <v>279</v>
      </c>
      <c r="J85" t="s">
        <v>280</v>
      </c>
      <c r="K85" t="s">
        <v>281</v>
      </c>
    </row>
    <row r="86" spans="1:11">
      <c r="A86" t="s">
        <v>279</v>
      </c>
      <c r="B86" t="s">
        <v>930</v>
      </c>
      <c r="C86" s="4" t="s">
        <v>282</v>
      </c>
      <c r="D86" t="s">
        <v>283</v>
      </c>
      <c r="E86" s="5">
        <v>5.62</v>
      </c>
      <c r="F86" s="5">
        <v>4.05</v>
      </c>
      <c r="G86" s="5">
        <v>7.43</v>
      </c>
      <c r="I86" t="s">
        <v>279</v>
      </c>
      <c r="J86" t="s">
        <v>283</v>
      </c>
      <c r="K86" t="s">
        <v>284</v>
      </c>
    </row>
    <row r="87" spans="1:11">
      <c r="A87" t="s">
        <v>279</v>
      </c>
      <c r="B87" t="s">
        <v>930</v>
      </c>
      <c r="C87" s="4" t="s">
        <v>285</v>
      </c>
      <c r="D87" t="s">
        <v>286</v>
      </c>
      <c r="E87" s="5">
        <v>5.32</v>
      </c>
      <c r="F87" s="5">
        <v>3.91</v>
      </c>
      <c r="G87" s="5">
        <v>7.18</v>
      </c>
      <c r="I87" t="s">
        <v>279</v>
      </c>
      <c r="J87" t="s">
        <v>286</v>
      </c>
      <c r="K87" t="s">
        <v>287</v>
      </c>
    </row>
    <row r="88" spans="1:11">
      <c r="A88" t="s">
        <v>279</v>
      </c>
      <c r="B88" t="s">
        <v>930</v>
      </c>
      <c r="C88" s="4" t="s">
        <v>288</v>
      </c>
      <c r="D88" t="s">
        <v>289</v>
      </c>
      <c r="E88" s="5">
        <v>6.14</v>
      </c>
      <c r="F88" s="5">
        <v>4.5</v>
      </c>
      <c r="G88" s="5">
        <v>8</v>
      </c>
      <c r="I88" t="s">
        <v>279</v>
      </c>
      <c r="J88" t="s">
        <v>289</v>
      </c>
      <c r="K88" t="s">
        <v>290</v>
      </c>
    </row>
    <row r="89" spans="1:11">
      <c r="A89" t="s">
        <v>279</v>
      </c>
      <c r="B89" t="s">
        <v>930</v>
      </c>
      <c r="C89" s="4" t="s">
        <v>291</v>
      </c>
      <c r="D89" t="s">
        <v>292</v>
      </c>
      <c r="E89" s="5">
        <v>5.17</v>
      </c>
      <c r="F89" s="5">
        <v>3.8</v>
      </c>
      <c r="G89" s="5">
        <v>6.97</v>
      </c>
      <c r="I89" t="s">
        <v>279</v>
      </c>
      <c r="J89" t="s">
        <v>292</v>
      </c>
      <c r="K89" t="s">
        <v>293</v>
      </c>
    </row>
    <row r="90" spans="1:11">
      <c r="A90" t="s">
        <v>279</v>
      </c>
      <c r="B90" t="s">
        <v>930</v>
      </c>
      <c r="C90" s="4" t="s">
        <v>294</v>
      </c>
      <c r="D90" t="s">
        <v>295</v>
      </c>
      <c r="E90" s="5">
        <v>4.74</v>
      </c>
      <c r="F90" s="5">
        <v>3.49</v>
      </c>
      <c r="G90" s="5">
        <v>6.4</v>
      </c>
      <c r="I90" t="s">
        <v>279</v>
      </c>
      <c r="J90" t="s">
        <v>295</v>
      </c>
      <c r="K90" t="s">
        <v>296</v>
      </c>
    </row>
    <row r="91" spans="1:11">
      <c r="A91" t="s">
        <v>279</v>
      </c>
      <c r="B91" t="s">
        <v>930</v>
      </c>
      <c r="C91" s="4" t="s">
        <v>297</v>
      </c>
      <c r="D91" t="s">
        <v>298</v>
      </c>
      <c r="E91" s="5">
        <v>5.51</v>
      </c>
      <c r="F91" s="5">
        <v>4.05</v>
      </c>
      <c r="G91" s="5">
        <v>7.43</v>
      </c>
      <c r="I91" t="s">
        <v>279</v>
      </c>
      <c r="J91" t="s">
        <v>298</v>
      </c>
      <c r="K91" t="s">
        <v>299</v>
      </c>
    </row>
    <row r="92" spans="1:11">
      <c r="A92" t="s">
        <v>279</v>
      </c>
      <c r="B92" t="s">
        <v>930</v>
      </c>
      <c r="C92" s="4" t="s">
        <v>300</v>
      </c>
      <c r="D92" t="s">
        <v>301</v>
      </c>
      <c r="E92" s="5">
        <v>5.63</v>
      </c>
      <c r="F92" s="5">
        <v>4.1399999999999997</v>
      </c>
      <c r="G92" s="5">
        <v>7.59</v>
      </c>
      <c r="I92" t="s">
        <v>279</v>
      </c>
      <c r="J92" t="s">
        <v>301</v>
      </c>
      <c r="K92" t="s">
        <v>302</v>
      </c>
    </row>
    <row r="93" spans="1:11">
      <c r="A93" t="s">
        <v>279</v>
      </c>
      <c r="B93" t="s">
        <v>930</v>
      </c>
      <c r="C93" s="4" t="s">
        <v>303</v>
      </c>
      <c r="D93" t="s">
        <v>304</v>
      </c>
      <c r="E93" s="5">
        <v>5.53</v>
      </c>
      <c r="F93" s="5">
        <v>4.05</v>
      </c>
      <c r="G93" s="5">
        <v>7.43</v>
      </c>
      <c r="I93" t="s">
        <v>279</v>
      </c>
      <c r="J93" t="s">
        <v>304</v>
      </c>
      <c r="K93" t="s">
        <v>305</v>
      </c>
    </row>
    <row r="94" spans="1:11">
      <c r="A94" t="s">
        <v>279</v>
      </c>
      <c r="B94" t="s">
        <v>930</v>
      </c>
      <c r="C94" s="4" t="s">
        <v>306</v>
      </c>
      <c r="D94" t="s">
        <v>307</v>
      </c>
      <c r="E94" s="5">
        <v>5.62</v>
      </c>
      <c r="F94" s="5">
        <v>4.1399999999999997</v>
      </c>
      <c r="G94" s="5">
        <v>7.59</v>
      </c>
      <c r="I94" t="s">
        <v>279</v>
      </c>
      <c r="J94" t="s">
        <v>307</v>
      </c>
      <c r="K94" t="s">
        <v>308</v>
      </c>
    </row>
    <row r="95" spans="1:11">
      <c r="A95" t="s">
        <v>279</v>
      </c>
      <c r="B95" t="s">
        <v>930</v>
      </c>
      <c r="C95" s="4" t="s">
        <v>309</v>
      </c>
      <c r="D95" t="s">
        <v>903</v>
      </c>
      <c r="E95" s="5">
        <v>5.51</v>
      </c>
      <c r="F95" s="5">
        <v>4.05</v>
      </c>
      <c r="G95" s="5">
        <v>7.43</v>
      </c>
    </row>
    <row r="96" spans="1:11">
      <c r="A96" t="s">
        <v>311</v>
      </c>
      <c r="B96" t="s">
        <v>931</v>
      </c>
      <c r="C96" s="4" t="s">
        <v>310</v>
      </c>
      <c r="D96" t="s">
        <v>312</v>
      </c>
      <c r="E96" s="5">
        <v>5.44</v>
      </c>
      <c r="F96" s="5">
        <v>3.8</v>
      </c>
      <c r="G96" s="5">
        <v>6.97</v>
      </c>
      <c r="I96" t="s">
        <v>311</v>
      </c>
      <c r="J96" t="s">
        <v>312</v>
      </c>
      <c r="K96" t="s">
        <v>313</v>
      </c>
    </row>
    <row r="97" spans="1:11">
      <c r="A97" t="s">
        <v>311</v>
      </c>
      <c r="B97" t="s">
        <v>931</v>
      </c>
      <c r="C97" s="4" t="s">
        <v>314</v>
      </c>
      <c r="D97" t="s">
        <v>315</v>
      </c>
      <c r="E97" s="5">
        <v>5.42</v>
      </c>
      <c r="F97" s="5">
        <v>3.99</v>
      </c>
      <c r="G97" s="5">
        <v>7.32</v>
      </c>
      <c r="I97" t="s">
        <v>311</v>
      </c>
      <c r="J97" t="s">
        <v>315</v>
      </c>
      <c r="K97" t="s">
        <v>316</v>
      </c>
    </row>
    <row r="98" spans="1:11">
      <c r="A98" t="s">
        <v>311</v>
      </c>
      <c r="B98" t="s">
        <v>931</v>
      </c>
      <c r="C98" s="4" t="s">
        <v>317</v>
      </c>
      <c r="D98" t="s">
        <v>318</v>
      </c>
      <c r="E98" s="5">
        <v>5.54</v>
      </c>
      <c r="F98" s="5">
        <v>4.08</v>
      </c>
      <c r="G98" s="5">
        <v>7.48</v>
      </c>
      <c r="I98" t="s">
        <v>311</v>
      </c>
      <c r="J98" t="s">
        <v>318</v>
      </c>
      <c r="K98" t="s">
        <v>319</v>
      </c>
    </row>
    <row r="99" spans="1:11">
      <c r="A99" t="s">
        <v>311</v>
      </c>
      <c r="B99" t="s">
        <v>931</v>
      </c>
      <c r="C99" s="4" t="s">
        <v>320</v>
      </c>
      <c r="D99" t="s">
        <v>321</v>
      </c>
      <c r="E99" s="5">
        <v>5.44</v>
      </c>
      <c r="F99" s="5">
        <v>4</v>
      </c>
      <c r="G99" s="5">
        <v>7.34</v>
      </c>
      <c r="I99" t="s">
        <v>311</v>
      </c>
      <c r="J99" t="s">
        <v>321</v>
      </c>
      <c r="K99" t="s">
        <v>322</v>
      </c>
    </row>
    <row r="100" spans="1:11">
      <c r="A100" t="s">
        <v>311</v>
      </c>
      <c r="B100" t="s">
        <v>931</v>
      </c>
      <c r="C100" s="4" t="s">
        <v>323</v>
      </c>
      <c r="D100" t="s">
        <v>324</v>
      </c>
      <c r="E100" s="5">
        <v>5.42</v>
      </c>
      <c r="F100" s="5">
        <v>3.99</v>
      </c>
      <c r="G100" s="5">
        <v>7.32</v>
      </c>
      <c r="I100" t="s">
        <v>311</v>
      </c>
      <c r="J100" t="s">
        <v>324</v>
      </c>
      <c r="K100" t="s">
        <v>325</v>
      </c>
    </row>
    <row r="101" spans="1:11">
      <c r="A101" t="s">
        <v>311</v>
      </c>
      <c r="B101" t="s">
        <v>931</v>
      </c>
      <c r="C101" s="4" t="s">
        <v>326</v>
      </c>
      <c r="D101" t="s">
        <v>327</v>
      </c>
      <c r="E101" s="5">
        <v>5.2</v>
      </c>
      <c r="F101" s="5">
        <v>3.81</v>
      </c>
      <c r="G101" s="5">
        <v>7</v>
      </c>
      <c r="I101" t="s">
        <v>311</v>
      </c>
      <c r="J101" t="s">
        <v>327</v>
      </c>
      <c r="K101" t="s">
        <v>328</v>
      </c>
    </row>
    <row r="102" spans="1:11">
      <c r="A102" t="s">
        <v>311</v>
      </c>
      <c r="B102" t="s">
        <v>931</v>
      </c>
      <c r="C102" s="4" t="s">
        <v>329</v>
      </c>
      <c r="D102" t="s">
        <v>330</v>
      </c>
      <c r="E102" s="5">
        <v>5.12</v>
      </c>
      <c r="F102" s="5">
        <v>3.76</v>
      </c>
      <c r="G102" s="5">
        <v>6.9</v>
      </c>
      <c r="I102" t="s">
        <v>311</v>
      </c>
      <c r="J102" t="s">
        <v>330</v>
      </c>
      <c r="K102" t="s">
        <v>331</v>
      </c>
    </row>
    <row r="103" spans="1:11">
      <c r="A103" t="s">
        <v>311</v>
      </c>
      <c r="B103" t="s">
        <v>931</v>
      </c>
      <c r="C103" s="4" t="s">
        <v>332</v>
      </c>
      <c r="D103" t="s">
        <v>333</v>
      </c>
      <c r="E103" s="5">
        <v>6.24</v>
      </c>
      <c r="F103" s="5">
        <v>4.59</v>
      </c>
      <c r="G103" s="5">
        <v>8</v>
      </c>
      <c r="I103" t="s">
        <v>311</v>
      </c>
      <c r="J103" t="s">
        <v>333</v>
      </c>
      <c r="K103" t="s">
        <v>334</v>
      </c>
    </row>
    <row r="104" spans="1:11">
      <c r="A104" t="s">
        <v>311</v>
      </c>
      <c r="B104" t="s">
        <v>931</v>
      </c>
      <c r="C104" s="4" t="s">
        <v>335</v>
      </c>
      <c r="D104" t="s">
        <v>336</v>
      </c>
      <c r="E104" s="5">
        <v>5.46</v>
      </c>
      <c r="F104" s="5">
        <v>3.99</v>
      </c>
      <c r="G104" s="5">
        <v>7.32</v>
      </c>
      <c r="I104" t="s">
        <v>311</v>
      </c>
      <c r="J104" t="s">
        <v>336</v>
      </c>
      <c r="K104" t="s">
        <v>337</v>
      </c>
    </row>
    <row r="105" spans="1:11">
      <c r="A105" t="s">
        <v>311</v>
      </c>
      <c r="B105" t="s">
        <v>931</v>
      </c>
      <c r="C105" s="4" t="s">
        <v>338</v>
      </c>
      <c r="D105" t="s">
        <v>339</v>
      </c>
      <c r="E105" s="5">
        <v>5.07</v>
      </c>
      <c r="F105" s="5">
        <v>3.73</v>
      </c>
      <c r="G105" s="5">
        <v>6.84</v>
      </c>
      <c r="I105" t="s">
        <v>311</v>
      </c>
      <c r="J105" t="s">
        <v>339</v>
      </c>
      <c r="K105" t="s">
        <v>340</v>
      </c>
    </row>
    <row r="106" spans="1:11">
      <c r="A106" t="s">
        <v>311</v>
      </c>
      <c r="B106" t="s">
        <v>931</v>
      </c>
      <c r="C106" s="4" t="s">
        <v>341</v>
      </c>
      <c r="D106" t="s">
        <v>342</v>
      </c>
      <c r="E106" s="5">
        <v>5.39</v>
      </c>
      <c r="F106" s="5">
        <v>3.96</v>
      </c>
      <c r="G106" s="5">
        <v>7.27</v>
      </c>
      <c r="I106" t="s">
        <v>311</v>
      </c>
      <c r="J106" t="s">
        <v>342</v>
      </c>
      <c r="K106" t="s">
        <v>343</v>
      </c>
    </row>
    <row r="107" spans="1:11">
      <c r="A107" t="s">
        <v>311</v>
      </c>
      <c r="B107" t="s">
        <v>931</v>
      </c>
      <c r="C107" s="4" t="s">
        <v>344</v>
      </c>
      <c r="D107" t="s">
        <v>345</v>
      </c>
      <c r="E107" s="5">
        <v>5.63</v>
      </c>
      <c r="F107" s="5">
        <v>4.1399999999999997</v>
      </c>
      <c r="G107" s="5">
        <v>7.59</v>
      </c>
      <c r="I107" t="s">
        <v>311</v>
      </c>
      <c r="J107" t="s">
        <v>345</v>
      </c>
      <c r="K107" t="s">
        <v>346</v>
      </c>
    </row>
    <row r="108" spans="1:11">
      <c r="A108" t="s">
        <v>311</v>
      </c>
      <c r="B108" t="s">
        <v>931</v>
      </c>
      <c r="C108" s="4" t="s">
        <v>347</v>
      </c>
      <c r="D108" t="s">
        <v>348</v>
      </c>
      <c r="E108" s="5">
        <v>6.47</v>
      </c>
      <c r="F108" s="5">
        <v>4.76</v>
      </c>
      <c r="G108" s="5">
        <v>8</v>
      </c>
      <c r="I108" t="s">
        <v>311</v>
      </c>
      <c r="J108" t="s">
        <v>348</v>
      </c>
      <c r="K108" t="s">
        <v>349</v>
      </c>
    </row>
    <row r="109" spans="1:11">
      <c r="A109" t="s">
        <v>311</v>
      </c>
      <c r="B109" t="s">
        <v>931</v>
      </c>
      <c r="C109" s="4" t="s">
        <v>350</v>
      </c>
      <c r="D109" t="s">
        <v>904</v>
      </c>
      <c r="E109" s="5">
        <v>5.42</v>
      </c>
      <c r="F109" s="5">
        <v>3.99</v>
      </c>
      <c r="G109" s="5">
        <v>7.32</v>
      </c>
    </row>
    <row r="110" spans="1:11">
      <c r="A110" t="s">
        <v>352</v>
      </c>
      <c r="B110" t="s">
        <v>932</v>
      </c>
      <c r="C110" s="4" t="s">
        <v>351</v>
      </c>
      <c r="D110" t="s">
        <v>353</v>
      </c>
      <c r="E110" s="5">
        <v>5.63</v>
      </c>
      <c r="F110" s="5">
        <v>4.1399999999999997</v>
      </c>
      <c r="G110" s="5">
        <v>7.59</v>
      </c>
      <c r="I110" t="s">
        <v>352</v>
      </c>
      <c r="J110" t="s">
        <v>353</v>
      </c>
      <c r="K110" t="s">
        <v>354</v>
      </c>
    </row>
    <row r="111" spans="1:11">
      <c r="A111" t="s">
        <v>352</v>
      </c>
      <c r="B111" t="s">
        <v>932</v>
      </c>
      <c r="C111" s="4" t="s">
        <v>355</v>
      </c>
      <c r="D111" t="s">
        <v>356</v>
      </c>
      <c r="E111" s="5">
        <v>5.63</v>
      </c>
      <c r="F111" s="5">
        <v>4.1399999999999997</v>
      </c>
      <c r="G111" s="5">
        <v>7.59</v>
      </c>
      <c r="I111" t="s">
        <v>352</v>
      </c>
      <c r="J111" t="s">
        <v>356</v>
      </c>
      <c r="K111" t="s">
        <v>357</v>
      </c>
    </row>
    <row r="112" spans="1:11">
      <c r="A112" t="s">
        <v>352</v>
      </c>
      <c r="B112" t="s">
        <v>932</v>
      </c>
      <c r="C112" s="4" t="s">
        <v>358</v>
      </c>
      <c r="D112" t="s">
        <v>359</v>
      </c>
      <c r="E112" s="5">
        <v>5.63</v>
      </c>
      <c r="F112" s="5">
        <v>4.1399999999999997</v>
      </c>
      <c r="G112" s="5">
        <v>7.59</v>
      </c>
      <c r="I112" t="s">
        <v>352</v>
      </c>
      <c r="J112" t="s">
        <v>359</v>
      </c>
      <c r="K112" t="s">
        <v>360</v>
      </c>
    </row>
    <row r="113" spans="1:11">
      <c r="A113" t="s">
        <v>352</v>
      </c>
      <c r="B113" t="s">
        <v>932</v>
      </c>
      <c r="C113" s="4" t="s">
        <v>361</v>
      </c>
      <c r="D113" t="s">
        <v>362</v>
      </c>
      <c r="E113" s="5">
        <v>5.63</v>
      </c>
      <c r="F113" s="5">
        <v>4.1399999999999997</v>
      </c>
      <c r="G113" s="5">
        <v>7.59</v>
      </c>
      <c r="I113" t="s">
        <v>352</v>
      </c>
      <c r="J113" t="s">
        <v>362</v>
      </c>
      <c r="K113" t="s">
        <v>363</v>
      </c>
    </row>
    <row r="114" spans="1:11">
      <c r="A114" t="s">
        <v>352</v>
      </c>
      <c r="B114" t="s">
        <v>932</v>
      </c>
      <c r="C114" s="4" t="s">
        <v>364</v>
      </c>
      <c r="D114" t="s">
        <v>365</v>
      </c>
      <c r="E114" s="5">
        <v>5.63</v>
      </c>
      <c r="F114" s="5">
        <v>4.1399999999999997</v>
      </c>
      <c r="G114" s="5">
        <v>7.59</v>
      </c>
      <c r="I114" t="s">
        <v>352</v>
      </c>
      <c r="J114" t="s">
        <v>365</v>
      </c>
      <c r="K114" t="s">
        <v>366</v>
      </c>
    </row>
    <row r="115" spans="1:11">
      <c r="A115" t="s">
        <v>352</v>
      </c>
      <c r="B115" t="s">
        <v>932</v>
      </c>
      <c r="C115" s="4" t="s">
        <v>367</v>
      </c>
      <c r="D115" t="s">
        <v>368</v>
      </c>
      <c r="E115" s="5">
        <v>5.63</v>
      </c>
      <c r="F115" s="5">
        <v>4.1399999999999997</v>
      </c>
      <c r="G115" s="5">
        <v>7.59</v>
      </c>
      <c r="I115" t="s">
        <v>352</v>
      </c>
      <c r="J115" t="s">
        <v>368</v>
      </c>
      <c r="K115" t="s">
        <v>369</v>
      </c>
    </row>
    <row r="116" spans="1:11">
      <c r="A116" t="s">
        <v>352</v>
      </c>
      <c r="B116" t="s">
        <v>932</v>
      </c>
      <c r="C116" s="4" t="s">
        <v>370</v>
      </c>
      <c r="D116" t="s">
        <v>905</v>
      </c>
      <c r="E116" s="5">
        <v>5.63</v>
      </c>
      <c r="F116" s="5">
        <v>4.1399999999999997</v>
      </c>
      <c r="G116" s="5">
        <v>7.59</v>
      </c>
    </row>
    <row r="117" spans="1:11">
      <c r="A117" t="s">
        <v>372</v>
      </c>
      <c r="B117" t="s">
        <v>933</v>
      </c>
      <c r="C117" s="4" t="s">
        <v>371</v>
      </c>
      <c r="D117" t="s">
        <v>373</v>
      </c>
      <c r="E117" s="5">
        <v>6.95</v>
      </c>
      <c r="F117" s="5">
        <v>5</v>
      </c>
      <c r="G117" s="5">
        <v>8</v>
      </c>
      <c r="I117" t="s">
        <v>372</v>
      </c>
      <c r="J117" t="s">
        <v>373</v>
      </c>
      <c r="K117" t="s">
        <v>374</v>
      </c>
    </row>
    <row r="118" spans="1:11">
      <c r="A118" t="s">
        <v>372</v>
      </c>
      <c r="B118" t="s">
        <v>933</v>
      </c>
      <c r="C118" s="4" t="s">
        <v>375</v>
      </c>
      <c r="D118" t="s">
        <v>376</v>
      </c>
      <c r="E118" s="5">
        <v>5.2</v>
      </c>
      <c r="F118" s="5">
        <v>3.83</v>
      </c>
      <c r="G118" s="5">
        <v>7.02</v>
      </c>
      <c r="I118" t="s">
        <v>372</v>
      </c>
      <c r="J118" t="s">
        <v>376</v>
      </c>
      <c r="K118" t="s">
        <v>377</v>
      </c>
    </row>
    <row r="119" spans="1:11">
      <c r="A119" t="s">
        <v>372</v>
      </c>
      <c r="B119" t="s">
        <v>933</v>
      </c>
      <c r="C119" s="4" t="s">
        <v>378</v>
      </c>
      <c r="D119" t="s">
        <v>379</v>
      </c>
      <c r="E119" s="5">
        <v>5.95</v>
      </c>
      <c r="F119" s="5">
        <v>4.3600000000000003</v>
      </c>
      <c r="G119" s="5">
        <v>8</v>
      </c>
      <c r="I119" t="s">
        <v>372</v>
      </c>
      <c r="J119" t="s">
        <v>379</v>
      </c>
      <c r="K119" t="s">
        <v>380</v>
      </c>
    </row>
    <row r="120" spans="1:11">
      <c r="A120" t="s">
        <v>372</v>
      </c>
      <c r="B120" t="s">
        <v>933</v>
      </c>
      <c r="C120" s="4" t="s">
        <v>381</v>
      </c>
      <c r="D120" t="s">
        <v>382</v>
      </c>
      <c r="E120" s="5">
        <v>5.2</v>
      </c>
      <c r="F120" s="5">
        <v>3.83</v>
      </c>
      <c r="G120" s="5">
        <v>7.02</v>
      </c>
      <c r="I120" t="s">
        <v>372</v>
      </c>
      <c r="J120" t="s">
        <v>382</v>
      </c>
      <c r="K120" t="s">
        <v>383</v>
      </c>
    </row>
    <row r="121" spans="1:11">
      <c r="A121" t="s">
        <v>372</v>
      </c>
      <c r="B121" t="s">
        <v>933</v>
      </c>
      <c r="C121" s="4" t="s">
        <v>384</v>
      </c>
      <c r="D121" t="s">
        <v>385</v>
      </c>
      <c r="E121" s="5">
        <v>5.95</v>
      </c>
      <c r="F121" s="5">
        <v>4.33</v>
      </c>
      <c r="G121" s="5">
        <v>7.93</v>
      </c>
      <c r="I121" t="s">
        <v>372</v>
      </c>
      <c r="J121" t="s">
        <v>385</v>
      </c>
      <c r="K121" t="s">
        <v>386</v>
      </c>
    </row>
    <row r="122" spans="1:11">
      <c r="A122" t="s">
        <v>372</v>
      </c>
      <c r="B122" t="s">
        <v>933</v>
      </c>
      <c r="C122" s="4" t="s">
        <v>387</v>
      </c>
      <c r="D122" t="s">
        <v>388</v>
      </c>
      <c r="E122" s="5">
        <v>5.88</v>
      </c>
      <c r="F122" s="5">
        <v>4.33</v>
      </c>
      <c r="G122" s="5">
        <v>7.93</v>
      </c>
      <c r="I122" t="s">
        <v>372</v>
      </c>
      <c r="J122" t="s">
        <v>388</v>
      </c>
      <c r="K122" t="s">
        <v>389</v>
      </c>
    </row>
    <row r="123" spans="1:11">
      <c r="A123" t="s">
        <v>372</v>
      </c>
      <c r="B123" t="s">
        <v>933</v>
      </c>
      <c r="C123" s="4" t="s">
        <v>390</v>
      </c>
      <c r="D123" t="s">
        <v>391</v>
      </c>
      <c r="E123" s="5">
        <v>4.74</v>
      </c>
      <c r="F123" s="5">
        <v>3.49</v>
      </c>
      <c r="G123" s="5">
        <v>6.4</v>
      </c>
      <c r="I123" t="s">
        <v>372</v>
      </c>
      <c r="J123" t="s">
        <v>391</v>
      </c>
      <c r="K123" t="s">
        <v>392</v>
      </c>
    </row>
    <row r="124" spans="1:11">
      <c r="A124" t="s">
        <v>372</v>
      </c>
      <c r="B124" t="s">
        <v>933</v>
      </c>
      <c r="C124" s="4" t="s">
        <v>393</v>
      </c>
      <c r="D124" t="s">
        <v>394</v>
      </c>
      <c r="E124" s="5">
        <v>5.89</v>
      </c>
      <c r="F124" s="5">
        <v>4.33</v>
      </c>
      <c r="G124" s="5">
        <v>7.93</v>
      </c>
      <c r="I124" t="s">
        <v>372</v>
      </c>
      <c r="J124" t="s">
        <v>394</v>
      </c>
      <c r="K124" t="s">
        <v>395</v>
      </c>
    </row>
    <row r="125" spans="1:11">
      <c r="A125" t="s">
        <v>372</v>
      </c>
      <c r="B125" t="s">
        <v>933</v>
      </c>
      <c r="C125" s="4" t="s">
        <v>396</v>
      </c>
      <c r="D125" t="s">
        <v>397</v>
      </c>
      <c r="E125" s="5">
        <v>5.2</v>
      </c>
      <c r="F125" s="5">
        <v>3.83</v>
      </c>
      <c r="G125" s="5">
        <v>7.02</v>
      </c>
      <c r="I125" t="s">
        <v>372</v>
      </c>
      <c r="J125" t="s">
        <v>397</v>
      </c>
      <c r="K125" t="s">
        <v>398</v>
      </c>
    </row>
    <row r="126" spans="1:11">
      <c r="A126" t="s">
        <v>372</v>
      </c>
      <c r="B126" t="s">
        <v>933</v>
      </c>
      <c r="C126" s="4" t="s">
        <v>399</v>
      </c>
      <c r="D126" t="s">
        <v>400</v>
      </c>
      <c r="E126" s="5">
        <v>6.26</v>
      </c>
      <c r="F126" s="5">
        <v>4.59</v>
      </c>
      <c r="G126" s="5">
        <v>8</v>
      </c>
      <c r="I126" t="s">
        <v>372</v>
      </c>
      <c r="J126" t="s">
        <v>400</v>
      </c>
      <c r="K126" t="s">
        <v>401</v>
      </c>
    </row>
    <row r="127" spans="1:11">
      <c r="A127" t="s">
        <v>372</v>
      </c>
      <c r="B127" t="s">
        <v>933</v>
      </c>
      <c r="C127" s="4" t="s">
        <v>402</v>
      </c>
      <c r="D127" t="s">
        <v>403</v>
      </c>
      <c r="E127" s="5">
        <v>5.91</v>
      </c>
      <c r="F127" s="5">
        <v>4.3499999999999996</v>
      </c>
      <c r="G127" s="5">
        <v>7.98</v>
      </c>
      <c r="I127" t="s">
        <v>372</v>
      </c>
      <c r="J127" t="s">
        <v>403</v>
      </c>
      <c r="K127" t="s">
        <v>404</v>
      </c>
    </row>
    <row r="128" spans="1:11">
      <c r="A128" t="s">
        <v>372</v>
      </c>
      <c r="B128" t="s">
        <v>933</v>
      </c>
      <c r="C128" s="4" t="s">
        <v>405</v>
      </c>
      <c r="D128" t="s">
        <v>406</v>
      </c>
      <c r="E128" s="5">
        <v>6.06</v>
      </c>
      <c r="F128" s="5">
        <v>4.45</v>
      </c>
      <c r="G128" s="5">
        <v>8</v>
      </c>
      <c r="I128" t="s">
        <v>372</v>
      </c>
      <c r="J128" t="s">
        <v>406</v>
      </c>
      <c r="K128" t="s">
        <v>407</v>
      </c>
    </row>
    <row r="129" spans="1:11">
      <c r="A129" t="s">
        <v>372</v>
      </c>
      <c r="B129" t="s">
        <v>933</v>
      </c>
      <c r="C129" s="4" t="s">
        <v>408</v>
      </c>
      <c r="D129" t="s">
        <v>906</v>
      </c>
      <c r="E129" s="5">
        <v>5.88</v>
      </c>
      <c r="F129" s="5">
        <v>4.33</v>
      </c>
      <c r="G129" s="5">
        <v>7.93</v>
      </c>
    </row>
    <row r="130" spans="1:11">
      <c r="A130" t="s">
        <v>410</v>
      </c>
      <c r="B130" t="s">
        <v>934</v>
      </c>
      <c r="C130" s="4" t="s">
        <v>409</v>
      </c>
      <c r="D130" t="s">
        <v>411</v>
      </c>
      <c r="E130" s="5">
        <v>4.24</v>
      </c>
      <c r="F130" s="5">
        <v>3.12</v>
      </c>
      <c r="G130" s="5">
        <v>5.72</v>
      </c>
      <c r="I130" t="s">
        <v>410</v>
      </c>
      <c r="J130" t="s">
        <v>411</v>
      </c>
      <c r="K130" t="s">
        <v>412</v>
      </c>
    </row>
    <row r="131" spans="1:11">
      <c r="A131" t="s">
        <v>410</v>
      </c>
      <c r="B131" t="s">
        <v>934</v>
      </c>
      <c r="C131" s="4" t="s">
        <v>413</v>
      </c>
      <c r="D131" t="s">
        <v>414</v>
      </c>
      <c r="E131" s="5">
        <v>4.71</v>
      </c>
      <c r="F131" s="5">
        <v>3.45</v>
      </c>
      <c r="G131" s="5">
        <v>6.33</v>
      </c>
      <c r="I131" t="s">
        <v>410</v>
      </c>
      <c r="J131" t="s">
        <v>414</v>
      </c>
      <c r="K131" t="s">
        <v>415</v>
      </c>
    </row>
    <row r="132" spans="1:11">
      <c r="A132" t="s">
        <v>410</v>
      </c>
      <c r="B132" t="s">
        <v>934</v>
      </c>
      <c r="C132" s="4" t="s">
        <v>416</v>
      </c>
      <c r="D132" t="s">
        <v>417</v>
      </c>
      <c r="E132" s="5">
        <v>4.82</v>
      </c>
      <c r="F132" s="5">
        <v>3.53</v>
      </c>
      <c r="G132" s="5">
        <v>6.47</v>
      </c>
      <c r="I132" t="s">
        <v>410</v>
      </c>
      <c r="J132" t="s">
        <v>417</v>
      </c>
      <c r="K132" t="s">
        <v>418</v>
      </c>
    </row>
    <row r="133" spans="1:11">
      <c r="A133" t="s">
        <v>410</v>
      </c>
      <c r="B133" t="s">
        <v>934</v>
      </c>
      <c r="C133" s="4" t="s">
        <v>419</v>
      </c>
      <c r="D133" t="s">
        <v>420</v>
      </c>
      <c r="E133" s="5">
        <v>4.93</v>
      </c>
      <c r="F133" s="5">
        <v>3.63</v>
      </c>
      <c r="G133" s="5">
        <v>6.65</v>
      </c>
      <c r="I133" t="s">
        <v>410</v>
      </c>
      <c r="J133" t="s">
        <v>420</v>
      </c>
      <c r="K133" t="s">
        <v>421</v>
      </c>
    </row>
    <row r="134" spans="1:11">
      <c r="A134" t="s">
        <v>410</v>
      </c>
      <c r="B134" t="s">
        <v>934</v>
      </c>
      <c r="C134" s="4" t="s">
        <v>422</v>
      </c>
      <c r="D134" t="s">
        <v>423</v>
      </c>
      <c r="E134" s="5">
        <v>5.15</v>
      </c>
      <c r="F134" s="5">
        <v>3.79</v>
      </c>
      <c r="G134" s="5">
        <v>6.95</v>
      </c>
      <c r="I134" t="s">
        <v>410</v>
      </c>
      <c r="J134" t="s">
        <v>423</v>
      </c>
      <c r="K134" t="s">
        <v>424</v>
      </c>
    </row>
    <row r="135" spans="1:11">
      <c r="A135" t="s">
        <v>410</v>
      </c>
      <c r="B135" t="s">
        <v>934</v>
      </c>
      <c r="C135" s="4" t="s">
        <v>425</v>
      </c>
      <c r="D135" t="s">
        <v>426</v>
      </c>
      <c r="E135" s="5">
        <v>5.17</v>
      </c>
      <c r="F135" s="5">
        <v>3.8</v>
      </c>
      <c r="G135" s="5">
        <v>6.97</v>
      </c>
      <c r="I135" t="s">
        <v>410</v>
      </c>
      <c r="J135" t="s">
        <v>426</v>
      </c>
      <c r="K135" t="s">
        <v>427</v>
      </c>
    </row>
    <row r="136" spans="1:11">
      <c r="A136" t="s">
        <v>410</v>
      </c>
      <c r="B136" t="s">
        <v>934</v>
      </c>
      <c r="C136" s="4" t="s">
        <v>428</v>
      </c>
      <c r="D136" t="s">
        <v>429</v>
      </c>
      <c r="E136" s="5">
        <v>5.9</v>
      </c>
      <c r="F136" s="5">
        <v>4.34</v>
      </c>
      <c r="G136" s="5">
        <v>7.96</v>
      </c>
      <c r="I136" t="s">
        <v>410</v>
      </c>
      <c r="J136" t="s">
        <v>429</v>
      </c>
      <c r="K136" t="s">
        <v>430</v>
      </c>
    </row>
    <row r="137" spans="1:11">
      <c r="A137" t="s">
        <v>410</v>
      </c>
      <c r="B137" t="s">
        <v>934</v>
      </c>
      <c r="C137" s="4" t="s">
        <v>431</v>
      </c>
      <c r="D137" t="s">
        <v>432</v>
      </c>
      <c r="E137" s="5">
        <v>4.96</v>
      </c>
      <c r="F137" s="5">
        <v>3.79</v>
      </c>
      <c r="G137" s="5">
        <v>6.95</v>
      </c>
      <c r="I137" t="s">
        <v>410</v>
      </c>
      <c r="J137" t="s">
        <v>432</v>
      </c>
      <c r="K137" t="s">
        <v>86</v>
      </c>
    </row>
    <row r="138" spans="1:11">
      <c r="A138" t="s">
        <v>410</v>
      </c>
      <c r="B138" t="s">
        <v>934</v>
      </c>
      <c r="C138" s="4" t="s">
        <v>433</v>
      </c>
      <c r="D138" t="s">
        <v>907</v>
      </c>
      <c r="E138" s="5">
        <v>5.15</v>
      </c>
      <c r="F138" s="5">
        <v>3.79</v>
      </c>
      <c r="G138" s="5">
        <v>6.95</v>
      </c>
    </row>
    <row r="139" spans="1:11">
      <c r="A139" t="s">
        <v>435</v>
      </c>
      <c r="B139" t="s">
        <v>935</v>
      </c>
      <c r="C139" s="4" t="s">
        <v>434</v>
      </c>
      <c r="D139" t="s">
        <v>436</v>
      </c>
      <c r="E139" s="5">
        <v>6.34</v>
      </c>
      <c r="F139" s="5">
        <v>4.66</v>
      </c>
      <c r="G139" s="5">
        <v>8</v>
      </c>
      <c r="I139" t="s">
        <v>435</v>
      </c>
      <c r="J139" t="s">
        <v>436</v>
      </c>
      <c r="K139" t="s">
        <v>437</v>
      </c>
    </row>
    <row r="140" spans="1:11">
      <c r="A140" t="s">
        <v>435</v>
      </c>
      <c r="B140" t="s">
        <v>935</v>
      </c>
      <c r="C140" s="4" t="s">
        <v>438</v>
      </c>
      <c r="D140" t="s">
        <v>439</v>
      </c>
      <c r="E140" s="5">
        <v>6.61</v>
      </c>
      <c r="F140" s="5">
        <v>4.8600000000000003</v>
      </c>
      <c r="G140" s="5">
        <v>8</v>
      </c>
      <c r="I140" t="s">
        <v>435</v>
      </c>
      <c r="J140" t="s">
        <v>439</v>
      </c>
      <c r="K140" t="s">
        <v>440</v>
      </c>
    </row>
    <row r="141" spans="1:11">
      <c r="A141" t="s">
        <v>435</v>
      </c>
      <c r="B141" t="s">
        <v>935</v>
      </c>
      <c r="C141" s="4" t="s">
        <v>441</v>
      </c>
      <c r="D141" t="s">
        <v>442</v>
      </c>
      <c r="E141" s="5">
        <v>5.85</v>
      </c>
      <c r="F141" s="5">
        <v>4.3</v>
      </c>
      <c r="G141" s="5">
        <v>7.89</v>
      </c>
      <c r="I141" t="s">
        <v>435</v>
      </c>
      <c r="J141" t="s">
        <v>442</v>
      </c>
      <c r="K141" t="s">
        <v>443</v>
      </c>
    </row>
    <row r="142" spans="1:11">
      <c r="A142" t="s">
        <v>435</v>
      </c>
      <c r="B142" t="s">
        <v>935</v>
      </c>
      <c r="C142" s="4" t="s">
        <v>444</v>
      </c>
      <c r="D142" t="s">
        <v>445</v>
      </c>
      <c r="E142" s="5">
        <v>6.34</v>
      </c>
      <c r="F142" s="5">
        <v>4.66</v>
      </c>
      <c r="G142" s="5">
        <v>8</v>
      </c>
      <c r="I142" t="s">
        <v>435</v>
      </c>
      <c r="J142" t="s">
        <v>445</v>
      </c>
      <c r="K142" t="s">
        <v>446</v>
      </c>
    </row>
    <row r="143" spans="1:11">
      <c r="A143" t="s">
        <v>435</v>
      </c>
      <c r="B143" t="s">
        <v>935</v>
      </c>
      <c r="C143" s="4" t="s">
        <v>447</v>
      </c>
      <c r="D143" t="s">
        <v>448</v>
      </c>
      <c r="E143" s="5">
        <v>5.63</v>
      </c>
      <c r="F143" s="5">
        <v>4.1399999999999997</v>
      </c>
      <c r="G143" s="5">
        <v>7.59</v>
      </c>
      <c r="I143" t="s">
        <v>435</v>
      </c>
      <c r="J143" t="s">
        <v>448</v>
      </c>
      <c r="K143" t="s">
        <v>449</v>
      </c>
    </row>
    <row r="144" spans="1:11">
      <c r="A144" t="s">
        <v>435</v>
      </c>
      <c r="B144" t="s">
        <v>935</v>
      </c>
      <c r="C144" s="4" t="s">
        <v>450</v>
      </c>
      <c r="D144" t="s">
        <v>908</v>
      </c>
      <c r="E144" s="5">
        <v>6.34</v>
      </c>
      <c r="F144" s="5">
        <v>4.66</v>
      </c>
      <c r="G144" s="5">
        <v>8</v>
      </c>
    </row>
    <row r="145" spans="1:11">
      <c r="A145" t="s">
        <v>452</v>
      </c>
      <c r="B145" t="s">
        <v>936</v>
      </c>
      <c r="C145" s="4" t="s">
        <v>451</v>
      </c>
      <c r="D145" t="s">
        <v>453</v>
      </c>
      <c r="E145" s="5">
        <v>6.51</v>
      </c>
      <c r="F145" s="5">
        <v>4.8899999999999997</v>
      </c>
      <c r="G145" s="5">
        <v>8</v>
      </c>
      <c r="I145" t="s">
        <v>452</v>
      </c>
      <c r="J145" t="s">
        <v>453</v>
      </c>
      <c r="K145" t="s">
        <v>454</v>
      </c>
    </row>
    <row r="146" spans="1:11">
      <c r="A146" t="s">
        <v>452</v>
      </c>
      <c r="B146" t="s">
        <v>936</v>
      </c>
      <c r="C146" s="4" t="s">
        <v>455</v>
      </c>
      <c r="D146" t="s">
        <v>456</v>
      </c>
      <c r="E146" s="5">
        <v>6.71</v>
      </c>
      <c r="F146" s="5">
        <v>4.9400000000000004</v>
      </c>
      <c r="G146" s="5">
        <v>8</v>
      </c>
      <c r="I146" t="s">
        <v>452</v>
      </c>
      <c r="J146" t="s">
        <v>456</v>
      </c>
      <c r="K146" t="s">
        <v>457</v>
      </c>
    </row>
    <row r="147" spans="1:11">
      <c r="A147" t="s">
        <v>452</v>
      </c>
      <c r="B147" t="s">
        <v>936</v>
      </c>
      <c r="C147" s="4" t="s">
        <v>458</v>
      </c>
      <c r="D147" t="s">
        <v>459</v>
      </c>
      <c r="E147" s="5">
        <v>6.51</v>
      </c>
      <c r="F147" s="5">
        <v>4.8899999999999997</v>
      </c>
      <c r="G147" s="5">
        <v>8</v>
      </c>
      <c r="I147" t="s">
        <v>452</v>
      </c>
      <c r="J147" t="s">
        <v>459</v>
      </c>
      <c r="K147" t="s">
        <v>460</v>
      </c>
    </row>
    <row r="148" spans="1:11">
      <c r="A148" t="s">
        <v>452</v>
      </c>
      <c r="B148" t="s">
        <v>936</v>
      </c>
      <c r="C148" s="4" t="s">
        <v>461</v>
      </c>
      <c r="D148" t="s">
        <v>462</v>
      </c>
      <c r="E148" s="5">
        <v>6.65</v>
      </c>
      <c r="F148" s="5">
        <v>4.8899999999999997</v>
      </c>
      <c r="G148" s="5">
        <v>8</v>
      </c>
      <c r="I148" t="s">
        <v>452</v>
      </c>
      <c r="J148" t="s">
        <v>462</v>
      </c>
      <c r="K148" t="s">
        <v>463</v>
      </c>
    </row>
    <row r="149" spans="1:11">
      <c r="A149" t="s">
        <v>452</v>
      </c>
      <c r="B149" t="s">
        <v>936</v>
      </c>
      <c r="C149" s="4" t="s">
        <v>464</v>
      </c>
      <c r="D149" t="s">
        <v>465</v>
      </c>
      <c r="E149" s="5">
        <v>6.18</v>
      </c>
      <c r="F149" s="5">
        <v>4.55</v>
      </c>
      <c r="G149" s="5">
        <v>8</v>
      </c>
      <c r="I149" t="s">
        <v>452</v>
      </c>
      <c r="J149" t="s">
        <v>465</v>
      </c>
      <c r="K149" t="s">
        <v>466</v>
      </c>
    </row>
    <row r="150" spans="1:11">
      <c r="A150" t="s">
        <v>452</v>
      </c>
      <c r="B150" t="s">
        <v>936</v>
      </c>
      <c r="C150" s="4" t="s">
        <v>467</v>
      </c>
      <c r="D150" t="s">
        <v>909</v>
      </c>
      <c r="E150" s="5">
        <v>6.64</v>
      </c>
      <c r="F150" s="5">
        <v>4.8899999999999997</v>
      </c>
      <c r="G150" s="5">
        <v>8</v>
      </c>
    </row>
    <row r="151" spans="1:11">
      <c r="A151" t="s">
        <v>469</v>
      </c>
      <c r="B151" t="s">
        <v>937</v>
      </c>
      <c r="C151" s="4" t="s">
        <v>468</v>
      </c>
      <c r="D151" t="s">
        <v>470</v>
      </c>
      <c r="E151" s="5">
        <v>5.93</v>
      </c>
      <c r="F151" s="5">
        <v>4.3600000000000003</v>
      </c>
      <c r="G151" s="5">
        <v>8</v>
      </c>
      <c r="I151" t="s">
        <v>469</v>
      </c>
      <c r="J151" t="s">
        <v>470</v>
      </c>
      <c r="K151" t="s">
        <v>471</v>
      </c>
    </row>
    <row r="152" spans="1:11">
      <c r="A152" t="s">
        <v>469</v>
      </c>
      <c r="B152" t="s">
        <v>937</v>
      </c>
      <c r="C152" s="4" t="s">
        <v>472</v>
      </c>
      <c r="D152" t="s">
        <v>473</v>
      </c>
      <c r="E152" s="5">
        <v>6.8</v>
      </c>
      <c r="F152" s="5">
        <v>4.99</v>
      </c>
      <c r="G152" s="5">
        <v>8</v>
      </c>
      <c r="I152" t="s">
        <v>469</v>
      </c>
      <c r="J152" t="s">
        <v>473</v>
      </c>
      <c r="K152" t="s">
        <v>474</v>
      </c>
    </row>
    <row r="153" spans="1:11">
      <c r="A153" t="s">
        <v>469</v>
      </c>
      <c r="B153" t="s">
        <v>937</v>
      </c>
      <c r="C153" s="4" t="s">
        <v>475</v>
      </c>
      <c r="D153" t="s">
        <v>476</v>
      </c>
      <c r="E153" s="5">
        <v>6.14</v>
      </c>
      <c r="F153" s="5">
        <v>4.3899999999999997</v>
      </c>
      <c r="G153" s="5">
        <v>8</v>
      </c>
      <c r="I153" t="s">
        <v>469</v>
      </c>
      <c r="J153" t="s">
        <v>476</v>
      </c>
      <c r="K153" t="s">
        <v>477</v>
      </c>
    </row>
    <row r="154" spans="1:11">
      <c r="A154" t="s">
        <v>469</v>
      </c>
      <c r="B154" t="s">
        <v>937</v>
      </c>
      <c r="C154" s="4" t="s">
        <v>478</v>
      </c>
      <c r="D154" t="s">
        <v>479</v>
      </c>
      <c r="E154" s="5">
        <v>5.17</v>
      </c>
      <c r="F154" s="5">
        <v>3.8</v>
      </c>
      <c r="G154" s="5">
        <v>6.97</v>
      </c>
      <c r="I154" t="s">
        <v>469</v>
      </c>
      <c r="J154" t="s">
        <v>479</v>
      </c>
      <c r="K154" t="s">
        <v>480</v>
      </c>
    </row>
    <row r="155" spans="1:11">
      <c r="A155" t="s">
        <v>469</v>
      </c>
      <c r="B155" t="s">
        <v>937</v>
      </c>
      <c r="C155" s="4" t="s">
        <v>481</v>
      </c>
      <c r="D155" t="s">
        <v>482</v>
      </c>
      <c r="E155" s="5">
        <v>5.76</v>
      </c>
      <c r="F155" s="5">
        <v>4.24</v>
      </c>
      <c r="G155" s="5">
        <v>7.77</v>
      </c>
      <c r="I155" t="s">
        <v>469</v>
      </c>
      <c r="J155" t="s">
        <v>482</v>
      </c>
      <c r="K155" t="s">
        <v>483</v>
      </c>
    </row>
    <row r="156" spans="1:11">
      <c r="A156" t="s">
        <v>469</v>
      </c>
      <c r="B156" t="s">
        <v>937</v>
      </c>
      <c r="C156" s="4" t="s">
        <v>484</v>
      </c>
      <c r="D156" t="s">
        <v>485</v>
      </c>
      <c r="E156" s="5">
        <v>5.47</v>
      </c>
      <c r="F156" s="5">
        <v>4.03</v>
      </c>
      <c r="G156" s="5">
        <v>7.39</v>
      </c>
      <c r="I156" t="s">
        <v>469</v>
      </c>
      <c r="J156" t="s">
        <v>485</v>
      </c>
      <c r="K156" t="s">
        <v>486</v>
      </c>
    </row>
    <row r="157" spans="1:11">
      <c r="A157" t="s">
        <v>469</v>
      </c>
      <c r="B157" t="s">
        <v>937</v>
      </c>
      <c r="C157" s="4" t="s">
        <v>487</v>
      </c>
      <c r="D157" t="s">
        <v>488</v>
      </c>
      <c r="E157" s="5">
        <v>5.96</v>
      </c>
      <c r="F157" s="5">
        <v>4.3899999999999997</v>
      </c>
      <c r="G157" s="5">
        <v>8</v>
      </c>
      <c r="I157" t="s">
        <v>469</v>
      </c>
      <c r="J157" t="s">
        <v>488</v>
      </c>
      <c r="K157" t="s">
        <v>489</v>
      </c>
    </row>
    <row r="158" spans="1:11">
      <c r="A158" t="s">
        <v>469</v>
      </c>
      <c r="B158" t="s">
        <v>937</v>
      </c>
      <c r="C158" s="4" t="s">
        <v>490</v>
      </c>
      <c r="D158" t="s">
        <v>491</v>
      </c>
      <c r="E158" s="5">
        <v>6.51</v>
      </c>
      <c r="F158" s="5">
        <v>4.3899999999999997</v>
      </c>
      <c r="G158" s="5">
        <v>8</v>
      </c>
      <c r="I158" t="s">
        <v>469</v>
      </c>
      <c r="J158" t="s">
        <v>491</v>
      </c>
      <c r="K158" t="s">
        <v>492</v>
      </c>
    </row>
    <row r="159" spans="1:11">
      <c r="A159" t="s">
        <v>469</v>
      </c>
      <c r="B159" t="s">
        <v>937</v>
      </c>
      <c r="C159" s="4" t="s">
        <v>493</v>
      </c>
      <c r="D159" t="s">
        <v>494</v>
      </c>
      <c r="E159" s="5">
        <v>6.52</v>
      </c>
      <c r="F159" s="5">
        <v>4.8</v>
      </c>
      <c r="G159" s="5">
        <v>8</v>
      </c>
      <c r="I159" t="s">
        <v>469</v>
      </c>
      <c r="J159" t="s">
        <v>494</v>
      </c>
      <c r="K159" t="s">
        <v>495</v>
      </c>
    </row>
    <row r="160" spans="1:11">
      <c r="A160" t="s">
        <v>469</v>
      </c>
      <c r="B160" t="s">
        <v>937</v>
      </c>
      <c r="C160" s="4" t="s">
        <v>496</v>
      </c>
      <c r="D160" t="s">
        <v>910</v>
      </c>
      <c r="E160" s="5">
        <v>5.96</v>
      </c>
      <c r="F160" s="5">
        <v>4.3899999999999997</v>
      </c>
      <c r="G160" s="5">
        <v>8</v>
      </c>
    </row>
    <row r="161" spans="1:11">
      <c r="A161" t="s">
        <v>498</v>
      </c>
      <c r="B161" t="s">
        <v>938</v>
      </c>
      <c r="C161" s="4" t="s">
        <v>497</v>
      </c>
      <c r="D161" t="s">
        <v>499</v>
      </c>
      <c r="E161" s="5">
        <v>4.91</v>
      </c>
      <c r="F161" s="5">
        <v>3.61</v>
      </c>
      <c r="G161" s="5">
        <v>6.63</v>
      </c>
      <c r="I161" t="s">
        <v>498</v>
      </c>
      <c r="J161" t="s">
        <v>499</v>
      </c>
      <c r="K161" t="s">
        <v>500</v>
      </c>
    </row>
    <row r="162" spans="1:11">
      <c r="A162" t="s">
        <v>498</v>
      </c>
      <c r="B162" t="s">
        <v>938</v>
      </c>
      <c r="C162" s="4" t="s">
        <v>501</v>
      </c>
      <c r="D162" t="s">
        <v>502</v>
      </c>
      <c r="E162" s="5">
        <v>4.91</v>
      </c>
      <c r="F162" s="5">
        <v>3.61</v>
      </c>
      <c r="G162" s="5">
        <v>6.63</v>
      </c>
      <c r="I162" t="s">
        <v>498</v>
      </c>
      <c r="J162" t="s">
        <v>502</v>
      </c>
      <c r="K162" t="s">
        <v>503</v>
      </c>
    </row>
    <row r="163" spans="1:11">
      <c r="A163" t="s">
        <v>498</v>
      </c>
      <c r="B163" t="s">
        <v>938</v>
      </c>
      <c r="C163" s="4" t="s">
        <v>504</v>
      </c>
      <c r="D163" t="s">
        <v>505</v>
      </c>
      <c r="E163" s="5">
        <v>4.91</v>
      </c>
      <c r="F163" s="5">
        <v>3.61</v>
      </c>
      <c r="G163" s="5">
        <v>6.63</v>
      </c>
      <c r="I163" t="s">
        <v>498</v>
      </c>
      <c r="J163" t="s">
        <v>505</v>
      </c>
      <c r="K163" t="s">
        <v>506</v>
      </c>
    </row>
    <row r="164" spans="1:11">
      <c r="A164" t="s">
        <v>498</v>
      </c>
      <c r="B164" t="s">
        <v>938</v>
      </c>
      <c r="C164" s="4" t="s">
        <v>507</v>
      </c>
      <c r="D164" t="s">
        <v>911</v>
      </c>
      <c r="E164" s="5">
        <v>4.91</v>
      </c>
      <c r="F164" s="5">
        <v>3.61</v>
      </c>
      <c r="G164" s="5">
        <v>6.63</v>
      </c>
    </row>
    <row r="165" spans="1:11">
      <c r="A165" t="s">
        <v>509</v>
      </c>
      <c r="B165" t="s">
        <v>939</v>
      </c>
      <c r="C165" s="4" t="s">
        <v>508</v>
      </c>
      <c r="D165" t="s">
        <v>510</v>
      </c>
      <c r="E165" s="5">
        <v>5.46</v>
      </c>
      <c r="F165" s="5">
        <v>4.01</v>
      </c>
      <c r="G165" s="5">
        <v>7.36</v>
      </c>
      <c r="I165" t="s">
        <v>509</v>
      </c>
      <c r="J165" t="s">
        <v>510</v>
      </c>
      <c r="K165" t="s">
        <v>511</v>
      </c>
    </row>
    <row r="166" spans="1:11">
      <c r="A166" t="s">
        <v>509</v>
      </c>
      <c r="B166" t="s">
        <v>939</v>
      </c>
      <c r="C166" s="4" t="s">
        <v>512</v>
      </c>
      <c r="D166" t="s">
        <v>513</v>
      </c>
      <c r="E166" s="5">
        <v>6.58</v>
      </c>
      <c r="F166" s="5">
        <v>4.54</v>
      </c>
      <c r="G166" s="5">
        <v>8</v>
      </c>
      <c r="I166" t="s">
        <v>509</v>
      </c>
      <c r="J166" t="s">
        <v>513</v>
      </c>
      <c r="K166" t="s">
        <v>514</v>
      </c>
    </row>
    <row r="167" spans="1:11">
      <c r="A167" t="s">
        <v>509</v>
      </c>
      <c r="B167" t="s">
        <v>939</v>
      </c>
      <c r="C167" s="4" t="s">
        <v>515</v>
      </c>
      <c r="D167" t="s">
        <v>516</v>
      </c>
      <c r="E167" s="5">
        <v>5.93</v>
      </c>
      <c r="F167" s="5">
        <v>4.3600000000000003</v>
      </c>
      <c r="G167" s="5">
        <v>8</v>
      </c>
      <c r="I167" t="s">
        <v>509</v>
      </c>
      <c r="J167" t="s">
        <v>516</v>
      </c>
      <c r="K167" t="s">
        <v>517</v>
      </c>
    </row>
    <row r="168" spans="1:11">
      <c r="A168" t="s">
        <v>509</v>
      </c>
      <c r="B168" t="s">
        <v>939</v>
      </c>
      <c r="C168" s="4" t="s">
        <v>518</v>
      </c>
      <c r="D168" t="s">
        <v>519</v>
      </c>
      <c r="E168" s="5">
        <v>6.47</v>
      </c>
      <c r="F168" s="5">
        <v>4.76</v>
      </c>
      <c r="G168" s="5">
        <v>8</v>
      </c>
      <c r="I168" t="s">
        <v>509</v>
      </c>
      <c r="J168" t="s">
        <v>519</v>
      </c>
      <c r="K168" t="s">
        <v>520</v>
      </c>
    </row>
    <row r="169" spans="1:11">
      <c r="A169" t="s">
        <v>509</v>
      </c>
      <c r="B169" t="s">
        <v>939</v>
      </c>
      <c r="C169" s="4" t="s">
        <v>521</v>
      </c>
      <c r="D169" t="s">
        <v>522</v>
      </c>
      <c r="E169" s="5">
        <v>5.7</v>
      </c>
      <c r="F169" s="5">
        <v>4.1900000000000004</v>
      </c>
      <c r="G169" s="5">
        <v>7.68</v>
      </c>
      <c r="I169" t="s">
        <v>509</v>
      </c>
      <c r="J169" t="s">
        <v>522</v>
      </c>
      <c r="K169" t="s">
        <v>523</v>
      </c>
    </row>
    <row r="170" spans="1:11">
      <c r="A170" t="s">
        <v>509</v>
      </c>
      <c r="B170" t="s">
        <v>939</v>
      </c>
      <c r="C170" s="4" t="s">
        <v>524</v>
      </c>
      <c r="D170" t="s">
        <v>525</v>
      </c>
      <c r="E170" s="5">
        <v>6.1</v>
      </c>
      <c r="F170" s="5">
        <v>4.49</v>
      </c>
      <c r="G170" s="5">
        <v>8</v>
      </c>
      <c r="I170" t="s">
        <v>509</v>
      </c>
      <c r="J170" t="s">
        <v>525</v>
      </c>
      <c r="K170" t="s">
        <v>526</v>
      </c>
    </row>
    <row r="171" spans="1:11">
      <c r="A171" t="s">
        <v>509</v>
      </c>
      <c r="B171" t="s">
        <v>939</v>
      </c>
      <c r="C171" s="4" t="s">
        <v>527</v>
      </c>
      <c r="D171" t="s">
        <v>528</v>
      </c>
      <c r="E171" s="5">
        <v>6.1</v>
      </c>
      <c r="F171" s="5">
        <v>4.49</v>
      </c>
      <c r="G171" s="5">
        <v>8</v>
      </c>
      <c r="I171" t="s">
        <v>509</v>
      </c>
      <c r="J171" t="s">
        <v>528</v>
      </c>
      <c r="K171" t="s">
        <v>427</v>
      </c>
    </row>
    <row r="172" spans="1:11">
      <c r="A172" t="s">
        <v>509</v>
      </c>
      <c r="B172" t="s">
        <v>939</v>
      </c>
      <c r="C172" s="4" t="s">
        <v>529</v>
      </c>
      <c r="D172" t="s">
        <v>530</v>
      </c>
      <c r="E172" s="5">
        <v>6.25</v>
      </c>
      <c r="F172" s="5">
        <v>4.5999999999999996</v>
      </c>
      <c r="G172" s="5">
        <v>8</v>
      </c>
      <c r="I172" t="s">
        <v>509</v>
      </c>
      <c r="J172" t="s">
        <v>530</v>
      </c>
      <c r="K172" t="s">
        <v>531</v>
      </c>
    </row>
    <row r="173" spans="1:11">
      <c r="A173" t="s">
        <v>509</v>
      </c>
      <c r="B173" t="s">
        <v>939</v>
      </c>
      <c r="C173" s="4" t="s">
        <v>532</v>
      </c>
      <c r="D173" t="s">
        <v>533</v>
      </c>
      <c r="E173" s="5">
        <v>6.3</v>
      </c>
      <c r="F173" s="5">
        <v>4.6399999999999997</v>
      </c>
      <c r="G173" s="5">
        <v>8</v>
      </c>
      <c r="I173" t="s">
        <v>509</v>
      </c>
      <c r="J173" t="s">
        <v>533</v>
      </c>
      <c r="K173" t="s">
        <v>534</v>
      </c>
    </row>
    <row r="174" spans="1:11">
      <c r="A174" t="s">
        <v>509</v>
      </c>
      <c r="B174" t="s">
        <v>939</v>
      </c>
      <c r="C174" s="4" t="s">
        <v>535</v>
      </c>
      <c r="D174" t="s">
        <v>536</v>
      </c>
      <c r="E174" s="5">
        <v>6.1</v>
      </c>
      <c r="F174" s="5">
        <v>4.45</v>
      </c>
      <c r="G174" s="5">
        <v>8</v>
      </c>
      <c r="I174" t="s">
        <v>509</v>
      </c>
      <c r="J174" t="s">
        <v>536</v>
      </c>
      <c r="K174" t="s">
        <v>537</v>
      </c>
    </row>
    <row r="175" spans="1:11">
      <c r="A175" t="s">
        <v>509</v>
      </c>
      <c r="B175" t="s">
        <v>939</v>
      </c>
      <c r="C175" s="4" t="s">
        <v>538</v>
      </c>
      <c r="D175" t="s">
        <v>539</v>
      </c>
      <c r="E175" s="5">
        <v>6.05</v>
      </c>
      <c r="F175" s="5">
        <v>4.45</v>
      </c>
      <c r="G175" s="5">
        <v>8</v>
      </c>
      <c r="I175" t="s">
        <v>509</v>
      </c>
      <c r="J175" t="s">
        <v>539</v>
      </c>
      <c r="K175" t="s">
        <v>540</v>
      </c>
    </row>
    <row r="176" spans="1:11">
      <c r="A176" t="s">
        <v>509</v>
      </c>
      <c r="B176" t="s">
        <v>939</v>
      </c>
      <c r="C176" s="4" t="s">
        <v>541</v>
      </c>
      <c r="D176" t="s">
        <v>912</v>
      </c>
      <c r="E176" s="5">
        <v>6.05</v>
      </c>
      <c r="F176" s="5">
        <v>4.45</v>
      </c>
      <c r="G176" s="5">
        <v>8</v>
      </c>
    </row>
    <row r="177" spans="1:11">
      <c r="A177" t="s">
        <v>543</v>
      </c>
      <c r="B177" t="s">
        <v>940</v>
      </c>
      <c r="C177" s="4" t="s">
        <v>542</v>
      </c>
      <c r="D177" t="s">
        <v>544</v>
      </c>
      <c r="E177" s="5">
        <v>5</v>
      </c>
      <c r="F177" s="5">
        <v>3.68</v>
      </c>
      <c r="G177" s="5">
        <v>6.74</v>
      </c>
      <c r="I177" t="s">
        <v>543</v>
      </c>
      <c r="J177" t="s">
        <v>544</v>
      </c>
      <c r="K177" t="s">
        <v>545</v>
      </c>
    </row>
    <row r="178" spans="1:11">
      <c r="A178" t="s">
        <v>543</v>
      </c>
      <c r="B178" t="s">
        <v>940</v>
      </c>
      <c r="C178" s="4" t="s">
        <v>546</v>
      </c>
      <c r="D178" t="s">
        <v>547</v>
      </c>
      <c r="E178" s="5">
        <v>5.44</v>
      </c>
      <c r="F178" s="5">
        <v>4</v>
      </c>
      <c r="G178" s="5">
        <v>7.34</v>
      </c>
      <c r="I178" t="s">
        <v>543</v>
      </c>
      <c r="J178" t="s">
        <v>547</v>
      </c>
      <c r="K178" t="s">
        <v>548</v>
      </c>
    </row>
    <row r="179" spans="1:11">
      <c r="A179" t="s">
        <v>543</v>
      </c>
      <c r="B179" t="s">
        <v>940</v>
      </c>
      <c r="C179" s="4" t="s">
        <v>549</v>
      </c>
      <c r="D179" t="s">
        <v>550</v>
      </c>
      <c r="E179" s="5">
        <v>6.05</v>
      </c>
      <c r="F179" s="5">
        <v>4.45</v>
      </c>
      <c r="G179" s="5">
        <v>8</v>
      </c>
      <c r="I179" t="s">
        <v>543</v>
      </c>
      <c r="J179" t="s">
        <v>550</v>
      </c>
      <c r="K179" t="s">
        <v>551</v>
      </c>
    </row>
    <row r="180" spans="1:11">
      <c r="A180" t="s">
        <v>543</v>
      </c>
      <c r="B180" t="s">
        <v>940</v>
      </c>
      <c r="C180" s="4" t="s">
        <v>552</v>
      </c>
      <c r="D180" t="s">
        <v>553</v>
      </c>
      <c r="E180" s="5">
        <v>5.51</v>
      </c>
      <c r="F180" s="5">
        <v>4.03</v>
      </c>
      <c r="G180" s="5">
        <v>7.39</v>
      </c>
      <c r="I180" t="s">
        <v>543</v>
      </c>
      <c r="J180" t="s">
        <v>553</v>
      </c>
      <c r="K180" t="s">
        <v>554</v>
      </c>
    </row>
    <row r="181" spans="1:11">
      <c r="A181" t="s">
        <v>543</v>
      </c>
      <c r="B181" t="s">
        <v>940</v>
      </c>
      <c r="C181" s="4" t="s">
        <v>555</v>
      </c>
      <c r="D181" t="s">
        <v>556</v>
      </c>
      <c r="E181" s="5">
        <v>5.51</v>
      </c>
      <c r="F181" s="5">
        <v>4.03</v>
      </c>
      <c r="G181" s="5">
        <v>7.39</v>
      </c>
      <c r="I181" t="s">
        <v>543</v>
      </c>
      <c r="J181" t="s">
        <v>556</v>
      </c>
      <c r="K181" t="s">
        <v>557</v>
      </c>
    </row>
    <row r="182" spans="1:11">
      <c r="A182" t="s">
        <v>543</v>
      </c>
      <c r="B182" t="s">
        <v>940</v>
      </c>
      <c r="C182" s="4" t="s">
        <v>558</v>
      </c>
      <c r="D182" t="s">
        <v>559</v>
      </c>
      <c r="E182" s="5">
        <v>5.47</v>
      </c>
      <c r="F182" s="5">
        <v>4.03</v>
      </c>
      <c r="G182" s="5">
        <v>7.39</v>
      </c>
      <c r="I182" t="s">
        <v>543</v>
      </c>
      <c r="J182" t="s">
        <v>559</v>
      </c>
      <c r="K182" t="s">
        <v>560</v>
      </c>
    </row>
    <row r="183" spans="1:11">
      <c r="A183" t="s">
        <v>543</v>
      </c>
      <c r="B183" t="s">
        <v>940</v>
      </c>
      <c r="C183" s="4" t="s">
        <v>561</v>
      </c>
      <c r="D183" t="s">
        <v>562</v>
      </c>
      <c r="E183" s="5">
        <v>5.51</v>
      </c>
      <c r="F183" s="5">
        <v>4.03</v>
      </c>
      <c r="G183" s="5">
        <v>7.39</v>
      </c>
      <c r="I183" t="s">
        <v>543</v>
      </c>
      <c r="J183" t="s">
        <v>562</v>
      </c>
      <c r="K183" t="s">
        <v>563</v>
      </c>
    </row>
    <row r="184" spans="1:11">
      <c r="A184" t="s">
        <v>543</v>
      </c>
      <c r="B184" t="s">
        <v>940</v>
      </c>
      <c r="C184" s="4" t="s">
        <v>564</v>
      </c>
      <c r="D184" t="s">
        <v>565</v>
      </c>
      <c r="E184" s="5">
        <v>5.47</v>
      </c>
      <c r="F184" s="5">
        <v>4.03</v>
      </c>
      <c r="G184" s="5">
        <v>7.39</v>
      </c>
      <c r="I184" t="s">
        <v>543</v>
      </c>
      <c r="J184" t="s">
        <v>565</v>
      </c>
      <c r="K184" t="s">
        <v>566</v>
      </c>
    </row>
    <row r="185" spans="1:11">
      <c r="A185" t="s">
        <v>543</v>
      </c>
      <c r="B185" t="s">
        <v>940</v>
      </c>
      <c r="C185" s="4" t="s">
        <v>567</v>
      </c>
      <c r="D185" t="s">
        <v>568</v>
      </c>
      <c r="E185" s="5">
        <v>5.47</v>
      </c>
      <c r="F185" s="5">
        <v>4.03</v>
      </c>
      <c r="G185" s="5">
        <v>7.39</v>
      </c>
      <c r="I185" t="s">
        <v>543</v>
      </c>
      <c r="J185" t="s">
        <v>568</v>
      </c>
      <c r="K185" t="s">
        <v>569</v>
      </c>
    </row>
    <row r="186" spans="1:11">
      <c r="A186" t="s">
        <v>543</v>
      </c>
      <c r="B186" t="s">
        <v>940</v>
      </c>
      <c r="C186" s="4" t="s">
        <v>570</v>
      </c>
      <c r="D186" t="s">
        <v>571</v>
      </c>
      <c r="E186" s="5">
        <v>5.47</v>
      </c>
      <c r="F186" s="5">
        <v>4.03</v>
      </c>
      <c r="G186" s="5">
        <v>7.39</v>
      </c>
      <c r="I186" t="s">
        <v>543</v>
      </c>
      <c r="J186" t="s">
        <v>571</v>
      </c>
      <c r="K186" t="s">
        <v>572</v>
      </c>
    </row>
    <row r="187" spans="1:11">
      <c r="A187" t="s">
        <v>543</v>
      </c>
      <c r="B187" t="s">
        <v>940</v>
      </c>
      <c r="C187" s="4" t="s">
        <v>573</v>
      </c>
      <c r="D187" t="s">
        <v>574</v>
      </c>
      <c r="E187" s="5">
        <v>5.37</v>
      </c>
      <c r="F187" s="5">
        <v>3.95</v>
      </c>
      <c r="G187" s="5">
        <v>7.25</v>
      </c>
      <c r="I187" t="s">
        <v>543</v>
      </c>
      <c r="J187" t="s">
        <v>574</v>
      </c>
      <c r="K187" t="s">
        <v>575</v>
      </c>
    </row>
    <row r="188" spans="1:11">
      <c r="A188" t="s">
        <v>543</v>
      </c>
      <c r="B188" t="s">
        <v>940</v>
      </c>
      <c r="C188" s="4" t="s">
        <v>576</v>
      </c>
      <c r="D188" t="s">
        <v>577</v>
      </c>
      <c r="E188" s="5">
        <v>5.15</v>
      </c>
      <c r="F188" s="5">
        <v>3.79</v>
      </c>
      <c r="G188" s="5">
        <v>6.95</v>
      </c>
      <c r="I188" t="s">
        <v>543</v>
      </c>
      <c r="J188" t="s">
        <v>577</v>
      </c>
      <c r="K188" t="s">
        <v>578</v>
      </c>
    </row>
    <row r="189" spans="1:11">
      <c r="A189" t="s">
        <v>543</v>
      </c>
      <c r="B189" t="s">
        <v>940</v>
      </c>
      <c r="C189" s="4" t="s">
        <v>579</v>
      </c>
      <c r="D189" t="s">
        <v>580</v>
      </c>
      <c r="E189" s="5">
        <v>5.85</v>
      </c>
      <c r="F189" s="5">
        <v>4.29</v>
      </c>
      <c r="G189" s="5">
        <v>7.87</v>
      </c>
      <c r="I189" t="s">
        <v>543</v>
      </c>
      <c r="J189" t="s">
        <v>580</v>
      </c>
      <c r="K189" t="s">
        <v>581</v>
      </c>
    </row>
    <row r="190" spans="1:11">
      <c r="A190" t="s">
        <v>543</v>
      </c>
      <c r="B190" t="s">
        <v>940</v>
      </c>
      <c r="C190" s="4" t="s">
        <v>582</v>
      </c>
      <c r="D190" t="s">
        <v>583</v>
      </c>
      <c r="E190" s="5">
        <v>5.17</v>
      </c>
      <c r="F190" s="5">
        <v>3.8</v>
      </c>
      <c r="G190" s="5">
        <v>6.97</v>
      </c>
      <c r="I190" t="s">
        <v>543</v>
      </c>
      <c r="J190" t="s">
        <v>583</v>
      </c>
      <c r="K190" t="s">
        <v>584</v>
      </c>
    </row>
    <row r="191" spans="1:11">
      <c r="A191" t="s">
        <v>543</v>
      </c>
      <c r="B191" t="s">
        <v>940</v>
      </c>
      <c r="C191" s="4" t="s">
        <v>585</v>
      </c>
      <c r="D191" t="s">
        <v>586</v>
      </c>
      <c r="E191" s="5">
        <v>5.98</v>
      </c>
      <c r="F191" s="5">
        <v>4.4000000000000004</v>
      </c>
      <c r="G191" s="5">
        <v>8</v>
      </c>
      <c r="I191" t="s">
        <v>543</v>
      </c>
      <c r="J191" t="s">
        <v>586</v>
      </c>
      <c r="K191" t="s">
        <v>587</v>
      </c>
    </row>
    <row r="192" spans="1:11">
      <c r="A192" t="s">
        <v>543</v>
      </c>
      <c r="B192" t="s">
        <v>940</v>
      </c>
      <c r="C192" s="4" t="s">
        <v>588</v>
      </c>
      <c r="D192" t="s">
        <v>589</v>
      </c>
      <c r="E192" s="5">
        <v>5.47</v>
      </c>
      <c r="F192" s="5">
        <v>4.03</v>
      </c>
      <c r="G192" s="5">
        <v>7.39</v>
      </c>
      <c r="I192" t="s">
        <v>543</v>
      </c>
      <c r="J192" t="s">
        <v>589</v>
      </c>
      <c r="K192" t="s">
        <v>590</v>
      </c>
    </row>
    <row r="193" spans="1:11">
      <c r="A193" t="s">
        <v>543</v>
      </c>
      <c r="B193" t="s">
        <v>940</v>
      </c>
      <c r="C193" s="4" t="s">
        <v>591</v>
      </c>
      <c r="D193" t="s">
        <v>592</v>
      </c>
      <c r="E193" s="5">
        <v>5.42</v>
      </c>
      <c r="F193" s="5">
        <v>3.99</v>
      </c>
      <c r="G193" s="5">
        <v>7.32</v>
      </c>
      <c r="I193" t="s">
        <v>543</v>
      </c>
      <c r="J193" t="s">
        <v>592</v>
      </c>
      <c r="K193" t="s">
        <v>593</v>
      </c>
    </row>
    <row r="194" spans="1:11">
      <c r="A194" t="s">
        <v>543</v>
      </c>
      <c r="B194" t="s">
        <v>940</v>
      </c>
      <c r="C194" s="4" t="s">
        <v>594</v>
      </c>
      <c r="D194" t="s">
        <v>595</v>
      </c>
      <c r="E194" s="5">
        <v>5.32</v>
      </c>
      <c r="F194" s="5">
        <v>3.91</v>
      </c>
      <c r="G194" s="5">
        <v>7.18</v>
      </c>
      <c r="I194" t="s">
        <v>543</v>
      </c>
      <c r="J194" t="s">
        <v>595</v>
      </c>
      <c r="K194" t="s">
        <v>596</v>
      </c>
    </row>
    <row r="195" spans="1:11">
      <c r="A195" t="s">
        <v>543</v>
      </c>
      <c r="B195" t="s">
        <v>940</v>
      </c>
      <c r="C195" s="4" t="s">
        <v>597</v>
      </c>
      <c r="D195" t="s">
        <v>598</v>
      </c>
      <c r="E195" s="5">
        <v>4.25</v>
      </c>
      <c r="F195" s="5">
        <v>3.13</v>
      </c>
      <c r="G195" s="5">
        <v>5.74</v>
      </c>
      <c r="I195" t="s">
        <v>543</v>
      </c>
      <c r="J195" t="s">
        <v>598</v>
      </c>
      <c r="K195" t="s">
        <v>599</v>
      </c>
    </row>
    <row r="196" spans="1:11">
      <c r="A196" t="s">
        <v>543</v>
      </c>
      <c r="B196" t="s">
        <v>940</v>
      </c>
      <c r="C196" s="4" t="s">
        <v>600</v>
      </c>
      <c r="D196" t="s">
        <v>601</v>
      </c>
      <c r="E196" s="5">
        <v>5.47</v>
      </c>
      <c r="F196" s="5">
        <v>4.03</v>
      </c>
      <c r="G196" s="5">
        <v>7.39</v>
      </c>
      <c r="I196" t="s">
        <v>543</v>
      </c>
      <c r="J196" t="s">
        <v>601</v>
      </c>
      <c r="K196" t="s">
        <v>602</v>
      </c>
    </row>
    <row r="197" spans="1:11">
      <c r="A197" t="s">
        <v>543</v>
      </c>
      <c r="B197" t="s">
        <v>940</v>
      </c>
      <c r="C197" s="4" t="s">
        <v>603</v>
      </c>
      <c r="D197" t="s">
        <v>913</v>
      </c>
      <c r="E197" s="5">
        <v>5.47</v>
      </c>
      <c r="F197" s="5">
        <v>4.03</v>
      </c>
      <c r="G197" s="5">
        <v>7.39</v>
      </c>
    </row>
    <row r="198" spans="1:11">
      <c r="A198" t="s">
        <v>605</v>
      </c>
      <c r="B198" t="s">
        <v>941</v>
      </c>
      <c r="C198" s="4" t="s">
        <v>604</v>
      </c>
      <c r="D198" t="s">
        <v>606</v>
      </c>
      <c r="E198" s="5">
        <v>5.18</v>
      </c>
      <c r="F198" s="5">
        <v>3.81</v>
      </c>
      <c r="G198" s="5">
        <v>7</v>
      </c>
      <c r="I198" t="s">
        <v>605</v>
      </c>
      <c r="J198" t="s">
        <v>606</v>
      </c>
      <c r="K198" t="s">
        <v>607</v>
      </c>
    </row>
    <row r="199" spans="1:11">
      <c r="A199" t="s">
        <v>605</v>
      </c>
      <c r="B199" t="s">
        <v>941</v>
      </c>
      <c r="C199" s="4" t="s">
        <v>608</v>
      </c>
      <c r="D199" t="s">
        <v>609</v>
      </c>
      <c r="E199" s="5">
        <v>5.18</v>
      </c>
      <c r="F199" s="5">
        <v>3.81</v>
      </c>
      <c r="G199" s="5">
        <v>7</v>
      </c>
      <c r="I199" t="s">
        <v>605</v>
      </c>
      <c r="J199" t="s">
        <v>609</v>
      </c>
      <c r="K199" t="s">
        <v>610</v>
      </c>
    </row>
    <row r="200" spans="1:11">
      <c r="A200" t="s">
        <v>605</v>
      </c>
      <c r="B200" t="s">
        <v>941</v>
      </c>
      <c r="C200" s="4" t="s">
        <v>611</v>
      </c>
      <c r="D200" t="s">
        <v>612</v>
      </c>
      <c r="E200" s="5">
        <v>4.8499999999999996</v>
      </c>
      <c r="F200" s="5">
        <v>3.56</v>
      </c>
      <c r="G200" s="5">
        <v>6.54</v>
      </c>
      <c r="I200" t="s">
        <v>605</v>
      </c>
      <c r="J200" t="s">
        <v>612</v>
      </c>
      <c r="K200" t="s">
        <v>613</v>
      </c>
    </row>
    <row r="201" spans="1:11">
      <c r="A201" t="s">
        <v>605</v>
      </c>
      <c r="B201" t="s">
        <v>941</v>
      </c>
      <c r="C201" s="4" t="s">
        <v>614</v>
      </c>
      <c r="D201" t="s">
        <v>615</v>
      </c>
      <c r="E201" s="5">
        <v>5.14</v>
      </c>
      <c r="F201" s="5">
        <v>3.81</v>
      </c>
      <c r="G201" s="5">
        <v>7</v>
      </c>
      <c r="I201" t="s">
        <v>605</v>
      </c>
      <c r="J201" t="s">
        <v>615</v>
      </c>
      <c r="K201" t="s">
        <v>616</v>
      </c>
    </row>
    <row r="202" spans="1:11">
      <c r="A202" t="s">
        <v>605</v>
      </c>
      <c r="B202" t="s">
        <v>941</v>
      </c>
      <c r="C202" s="4" t="s">
        <v>617</v>
      </c>
      <c r="D202" t="s">
        <v>618</v>
      </c>
      <c r="E202" s="5">
        <v>5.0999999999999996</v>
      </c>
      <c r="F202" s="5">
        <v>3.75</v>
      </c>
      <c r="G202" s="5">
        <v>6.88</v>
      </c>
      <c r="I202" t="s">
        <v>605</v>
      </c>
      <c r="J202" t="s">
        <v>618</v>
      </c>
      <c r="K202" t="s">
        <v>619</v>
      </c>
    </row>
    <row r="203" spans="1:11">
      <c r="A203" t="s">
        <v>605</v>
      </c>
      <c r="B203" t="s">
        <v>941</v>
      </c>
      <c r="C203" s="4" t="s">
        <v>620</v>
      </c>
      <c r="D203" t="s">
        <v>621</v>
      </c>
      <c r="E203" s="5">
        <v>5.2</v>
      </c>
      <c r="F203" s="5">
        <v>3.81</v>
      </c>
      <c r="G203" s="5">
        <v>7</v>
      </c>
      <c r="I203" t="s">
        <v>605</v>
      </c>
      <c r="J203" t="s">
        <v>621</v>
      </c>
      <c r="K203" t="s">
        <v>622</v>
      </c>
    </row>
    <row r="204" spans="1:11">
      <c r="A204" t="s">
        <v>605</v>
      </c>
      <c r="B204" t="s">
        <v>941</v>
      </c>
      <c r="C204" s="4" t="s">
        <v>623</v>
      </c>
      <c r="D204" t="s">
        <v>624</v>
      </c>
      <c r="E204" s="5">
        <v>5.61</v>
      </c>
      <c r="F204" s="5">
        <v>4.13</v>
      </c>
      <c r="G204" s="5">
        <v>7.57</v>
      </c>
      <c r="I204" t="s">
        <v>605</v>
      </c>
      <c r="J204" t="s">
        <v>624</v>
      </c>
      <c r="K204" t="s">
        <v>625</v>
      </c>
    </row>
    <row r="205" spans="1:11">
      <c r="A205" t="s">
        <v>605</v>
      </c>
      <c r="B205" t="s">
        <v>941</v>
      </c>
      <c r="C205" s="4" t="s">
        <v>626</v>
      </c>
      <c r="D205" t="s">
        <v>627</v>
      </c>
      <c r="E205" s="5">
        <v>4.88</v>
      </c>
      <c r="F205" s="5">
        <v>3.59</v>
      </c>
      <c r="G205" s="5">
        <v>6.58</v>
      </c>
      <c r="I205" t="s">
        <v>605</v>
      </c>
      <c r="J205" t="s">
        <v>627</v>
      </c>
      <c r="K205" t="s">
        <v>628</v>
      </c>
    </row>
    <row r="206" spans="1:11" ht="24">
      <c r="A206" t="s">
        <v>605</v>
      </c>
      <c r="B206" t="s">
        <v>941</v>
      </c>
      <c r="C206" s="4" t="s">
        <v>629</v>
      </c>
      <c r="D206" t="s">
        <v>630</v>
      </c>
      <c r="E206" s="5">
        <v>6.05</v>
      </c>
      <c r="F206" s="5">
        <v>4.45</v>
      </c>
      <c r="G206" s="5">
        <v>8</v>
      </c>
      <c r="I206" t="s">
        <v>605</v>
      </c>
      <c r="J206" t="s">
        <v>630</v>
      </c>
      <c r="K206" t="s">
        <v>631</v>
      </c>
    </row>
    <row r="207" spans="1:11">
      <c r="A207" t="s">
        <v>605</v>
      </c>
      <c r="B207" t="s">
        <v>941</v>
      </c>
      <c r="C207" s="4" t="s">
        <v>632</v>
      </c>
      <c r="D207" t="s">
        <v>914</v>
      </c>
      <c r="E207" s="5">
        <v>5.18</v>
      </c>
      <c r="F207" s="5">
        <v>3.81</v>
      </c>
      <c r="G207" s="5">
        <v>7</v>
      </c>
    </row>
    <row r="208" spans="1:11">
      <c r="A208" t="s">
        <v>634</v>
      </c>
      <c r="B208" t="s">
        <v>942</v>
      </c>
      <c r="C208" s="4" t="s">
        <v>633</v>
      </c>
      <c r="D208" t="s">
        <v>635</v>
      </c>
      <c r="E208" s="5">
        <v>4.46</v>
      </c>
      <c r="F208" s="5">
        <v>3.28</v>
      </c>
      <c r="G208" s="5">
        <v>6.01</v>
      </c>
      <c r="I208" t="s">
        <v>634</v>
      </c>
      <c r="J208" t="s">
        <v>635</v>
      </c>
      <c r="K208" t="s">
        <v>636</v>
      </c>
    </row>
    <row r="209" spans="1:11">
      <c r="A209" t="s">
        <v>634</v>
      </c>
      <c r="B209" t="s">
        <v>942</v>
      </c>
      <c r="C209" s="4" t="s">
        <v>637</v>
      </c>
      <c r="D209" t="s">
        <v>638</v>
      </c>
      <c r="E209" s="5">
        <v>7.58</v>
      </c>
      <c r="F209" s="5">
        <v>5</v>
      </c>
      <c r="G209" s="5">
        <v>8</v>
      </c>
      <c r="I209" t="s">
        <v>634</v>
      </c>
      <c r="J209" t="s">
        <v>638</v>
      </c>
      <c r="K209" t="s">
        <v>639</v>
      </c>
    </row>
    <row r="210" spans="1:11">
      <c r="A210" t="s">
        <v>634</v>
      </c>
      <c r="B210" t="s">
        <v>942</v>
      </c>
      <c r="C210" s="4" t="s">
        <v>640</v>
      </c>
      <c r="D210" t="s">
        <v>641</v>
      </c>
      <c r="E210" s="5">
        <v>5.17</v>
      </c>
      <c r="F210" s="5">
        <v>3.8</v>
      </c>
      <c r="G210" s="5">
        <v>6.97</v>
      </c>
      <c r="I210" t="s">
        <v>634</v>
      </c>
      <c r="J210" t="s">
        <v>641</v>
      </c>
      <c r="K210" t="s">
        <v>642</v>
      </c>
    </row>
    <row r="211" spans="1:11">
      <c r="A211" t="s">
        <v>634</v>
      </c>
      <c r="B211" t="s">
        <v>942</v>
      </c>
      <c r="C211" s="4" t="s">
        <v>643</v>
      </c>
      <c r="D211" t="s">
        <v>644</v>
      </c>
      <c r="E211" s="5">
        <v>5.63</v>
      </c>
      <c r="F211" s="5">
        <v>4.1399999999999997</v>
      </c>
      <c r="G211" s="5">
        <v>7.59</v>
      </c>
      <c r="I211" t="s">
        <v>634</v>
      </c>
      <c r="J211" t="s">
        <v>644</v>
      </c>
      <c r="K211" t="s">
        <v>645</v>
      </c>
    </row>
    <row r="212" spans="1:11">
      <c r="A212" t="s">
        <v>634</v>
      </c>
      <c r="B212" t="s">
        <v>942</v>
      </c>
      <c r="C212" s="4" t="s">
        <v>646</v>
      </c>
      <c r="D212" t="s">
        <v>647</v>
      </c>
      <c r="E212" s="5">
        <v>4.9000000000000004</v>
      </c>
      <c r="F212" s="5">
        <v>3.6</v>
      </c>
      <c r="G212" s="5">
        <v>6.61</v>
      </c>
      <c r="I212" t="s">
        <v>634</v>
      </c>
      <c r="J212" t="s">
        <v>647</v>
      </c>
      <c r="K212" t="s">
        <v>648</v>
      </c>
    </row>
    <row r="213" spans="1:11">
      <c r="A213" t="s">
        <v>634</v>
      </c>
      <c r="B213" t="s">
        <v>942</v>
      </c>
      <c r="C213" s="4" t="s">
        <v>649</v>
      </c>
      <c r="D213" t="s">
        <v>650</v>
      </c>
      <c r="E213" s="5">
        <v>5.17</v>
      </c>
      <c r="F213" s="5">
        <v>3.8</v>
      </c>
      <c r="G213" s="5">
        <v>6.97</v>
      </c>
      <c r="I213" t="s">
        <v>634</v>
      </c>
      <c r="J213" t="s">
        <v>650</v>
      </c>
      <c r="K213" t="s">
        <v>651</v>
      </c>
    </row>
    <row r="214" spans="1:11">
      <c r="A214" t="s">
        <v>634</v>
      </c>
      <c r="B214" t="s">
        <v>942</v>
      </c>
      <c r="C214" s="4" t="s">
        <v>652</v>
      </c>
      <c r="D214" t="s">
        <v>653</v>
      </c>
      <c r="E214" s="5">
        <v>5.29</v>
      </c>
      <c r="F214" s="5">
        <v>3.86</v>
      </c>
      <c r="G214" s="5">
        <v>7.09</v>
      </c>
      <c r="I214" t="s">
        <v>634</v>
      </c>
      <c r="J214" t="s">
        <v>653</v>
      </c>
      <c r="K214" t="s">
        <v>654</v>
      </c>
    </row>
    <row r="215" spans="1:11">
      <c r="A215" t="s">
        <v>634</v>
      </c>
      <c r="B215" t="s">
        <v>942</v>
      </c>
      <c r="C215" s="4" t="s">
        <v>655</v>
      </c>
      <c r="D215" t="s">
        <v>656</v>
      </c>
      <c r="E215" s="5">
        <v>5.39</v>
      </c>
      <c r="F215" s="5">
        <v>3.96</v>
      </c>
      <c r="G215" s="5">
        <v>7.27</v>
      </c>
      <c r="I215" t="s">
        <v>634</v>
      </c>
      <c r="J215" t="s">
        <v>656</v>
      </c>
      <c r="K215" t="s">
        <v>657</v>
      </c>
    </row>
    <row r="216" spans="1:11">
      <c r="A216" t="s">
        <v>634</v>
      </c>
      <c r="B216" t="s">
        <v>942</v>
      </c>
      <c r="C216" s="4" t="s">
        <v>658</v>
      </c>
      <c r="D216" t="s">
        <v>659</v>
      </c>
      <c r="E216" s="5">
        <v>4.96</v>
      </c>
      <c r="F216" s="5">
        <v>3.65</v>
      </c>
      <c r="G216" s="5">
        <v>6.7</v>
      </c>
      <c r="I216" t="s">
        <v>634</v>
      </c>
      <c r="J216" t="s">
        <v>659</v>
      </c>
      <c r="K216" t="s">
        <v>660</v>
      </c>
    </row>
    <row r="217" spans="1:11">
      <c r="A217" t="s">
        <v>634</v>
      </c>
      <c r="B217" t="s">
        <v>942</v>
      </c>
      <c r="C217" s="4" t="s">
        <v>661</v>
      </c>
      <c r="D217" t="s">
        <v>662</v>
      </c>
      <c r="E217" s="5">
        <v>5.25</v>
      </c>
      <c r="F217" s="5">
        <v>3.86</v>
      </c>
      <c r="G217" s="5">
        <v>7.09</v>
      </c>
      <c r="I217" t="s">
        <v>634</v>
      </c>
      <c r="J217" t="s">
        <v>662</v>
      </c>
      <c r="K217" t="s">
        <v>663</v>
      </c>
    </row>
    <row r="218" spans="1:11">
      <c r="A218" t="s">
        <v>634</v>
      </c>
      <c r="B218" t="s">
        <v>942</v>
      </c>
      <c r="C218" s="4" t="s">
        <v>664</v>
      </c>
      <c r="D218" t="s">
        <v>915</v>
      </c>
      <c r="E218" s="5">
        <v>5.25</v>
      </c>
      <c r="F218" s="5">
        <v>3.86</v>
      </c>
      <c r="G218" s="5">
        <v>7.09</v>
      </c>
    </row>
    <row r="219" spans="1:11">
      <c r="A219" t="s">
        <v>666</v>
      </c>
      <c r="B219" t="s">
        <v>943</v>
      </c>
      <c r="C219" s="4" t="s">
        <v>665</v>
      </c>
      <c r="D219" t="s">
        <v>667</v>
      </c>
      <c r="E219" s="5">
        <v>6.68</v>
      </c>
      <c r="F219" s="5">
        <v>4.8499999999999996</v>
      </c>
      <c r="G219" s="5">
        <v>8</v>
      </c>
      <c r="I219" t="s">
        <v>666</v>
      </c>
      <c r="J219" t="s">
        <v>667</v>
      </c>
      <c r="K219" t="s">
        <v>668</v>
      </c>
    </row>
    <row r="220" spans="1:11">
      <c r="A220" t="s">
        <v>666</v>
      </c>
      <c r="B220" t="s">
        <v>943</v>
      </c>
      <c r="C220" s="4" t="s">
        <v>669</v>
      </c>
      <c r="D220" t="s">
        <v>670</v>
      </c>
      <c r="E220" s="5">
        <v>6.95</v>
      </c>
      <c r="F220" s="5">
        <v>5</v>
      </c>
      <c r="G220" s="5">
        <v>8</v>
      </c>
      <c r="I220" t="s">
        <v>666</v>
      </c>
      <c r="J220" t="s">
        <v>670</v>
      </c>
      <c r="K220" t="s">
        <v>671</v>
      </c>
    </row>
    <row r="221" spans="1:11">
      <c r="A221" t="s">
        <v>666</v>
      </c>
      <c r="B221" t="s">
        <v>943</v>
      </c>
      <c r="C221" s="4" t="s">
        <v>672</v>
      </c>
      <c r="D221" t="s">
        <v>673</v>
      </c>
      <c r="E221" s="5">
        <v>6.07</v>
      </c>
      <c r="F221" s="5">
        <v>4.46</v>
      </c>
      <c r="G221" s="5">
        <v>8</v>
      </c>
      <c r="I221" t="s">
        <v>666</v>
      </c>
      <c r="J221" t="s">
        <v>673</v>
      </c>
      <c r="K221" t="s">
        <v>674</v>
      </c>
    </row>
    <row r="222" spans="1:11">
      <c r="A222" t="s">
        <v>666</v>
      </c>
      <c r="B222" t="s">
        <v>943</v>
      </c>
      <c r="C222" s="4" t="s">
        <v>675</v>
      </c>
      <c r="D222" t="s">
        <v>676</v>
      </c>
      <c r="E222" s="5">
        <v>6.68</v>
      </c>
      <c r="F222" s="5">
        <v>4.8499999999999996</v>
      </c>
      <c r="G222" s="5">
        <v>8</v>
      </c>
      <c r="I222" t="s">
        <v>666</v>
      </c>
      <c r="J222" t="s">
        <v>676</v>
      </c>
      <c r="K222" t="s">
        <v>677</v>
      </c>
    </row>
    <row r="223" spans="1:11">
      <c r="A223" t="s">
        <v>666</v>
      </c>
      <c r="B223" t="s">
        <v>943</v>
      </c>
      <c r="C223" s="4" t="s">
        <v>678</v>
      </c>
      <c r="D223" t="s">
        <v>679</v>
      </c>
      <c r="E223" s="5">
        <v>6.49</v>
      </c>
      <c r="F223" s="5">
        <v>4.7699999999999996</v>
      </c>
      <c r="G223" s="5">
        <v>8</v>
      </c>
      <c r="I223" t="s">
        <v>666</v>
      </c>
      <c r="J223" t="s">
        <v>679</v>
      </c>
      <c r="K223" t="s">
        <v>680</v>
      </c>
    </row>
    <row r="224" spans="1:11">
      <c r="A224" t="s">
        <v>666</v>
      </c>
      <c r="B224" t="s">
        <v>943</v>
      </c>
      <c r="C224" s="4" t="s">
        <v>681</v>
      </c>
      <c r="D224" t="s">
        <v>682</v>
      </c>
      <c r="E224" s="5">
        <v>6.9</v>
      </c>
      <c r="F224" s="5">
        <v>4.8899999999999997</v>
      </c>
      <c r="G224" s="5">
        <v>8</v>
      </c>
      <c r="I224" t="s">
        <v>666</v>
      </c>
      <c r="J224" t="s">
        <v>682</v>
      </c>
      <c r="K224" t="s">
        <v>683</v>
      </c>
    </row>
    <row r="225" spans="1:11">
      <c r="A225" t="s">
        <v>666</v>
      </c>
      <c r="B225" t="s">
        <v>943</v>
      </c>
      <c r="C225" s="4" t="s">
        <v>684</v>
      </c>
      <c r="D225" t="s">
        <v>685</v>
      </c>
      <c r="E225" s="5">
        <v>6.65</v>
      </c>
      <c r="F225" s="5">
        <v>4.8499999999999996</v>
      </c>
      <c r="G225" s="5">
        <v>8</v>
      </c>
      <c r="I225" t="s">
        <v>666</v>
      </c>
      <c r="J225" t="s">
        <v>685</v>
      </c>
      <c r="K225" t="s">
        <v>686</v>
      </c>
    </row>
    <row r="226" spans="1:11">
      <c r="A226" t="s">
        <v>666</v>
      </c>
      <c r="B226" t="s">
        <v>943</v>
      </c>
      <c r="C226" s="4" t="s">
        <v>687</v>
      </c>
      <c r="D226" t="s">
        <v>688</v>
      </c>
      <c r="E226" s="5">
        <v>6.59</v>
      </c>
      <c r="F226" s="5">
        <v>4.8499999999999996</v>
      </c>
      <c r="G226" s="5">
        <v>8</v>
      </c>
      <c r="I226" t="s">
        <v>666</v>
      </c>
      <c r="J226" t="s">
        <v>688</v>
      </c>
      <c r="K226" t="s">
        <v>689</v>
      </c>
    </row>
    <row r="227" spans="1:11">
      <c r="A227" t="s">
        <v>666</v>
      </c>
      <c r="B227" t="s">
        <v>943</v>
      </c>
      <c r="C227" s="4" t="s">
        <v>690</v>
      </c>
      <c r="D227" t="s">
        <v>691</v>
      </c>
      <c r="E227" s="5">
        <v>6.73</v>
      </c>
      <c r="F227" s="5">
        <v>4.95</v>
      </c>
      <c r="G227" s="5">
        <v>8</v>
      </c>
      <c r="I227" t="s">
        <v>666</v>
      </c>
      <c r="J227" t="s">
        <v>691</v>
      </c>
      <c r="K227" t="s">
        <v>692</v>
      </c>
    </row>
    <row r="228" spans="1:11">
      <c r="A228" t="s">
        <v>666</v>
      </c>
      <c r="B228" t="s">
        <v>943</v>
      </c>
      <c r="C228" s="4" t="s">
        <v>693</v>
      </c>
      <c r="D228" t="s">
        <v>694</v>
      </c>
      <c r="E228" s="5">
        <v>6.59</v>
      </c>
      <c r="F228" s="5">
        <v>4.8499999999999996</v>
      </c>
      <c r="G228" s="5">
        <v>8</v>
      </c>
      <c r="I228" t="s">
        <v>666</v>
      </c>
      <c r="J228" t="s">
        <v>694</v>
      </c>
      <c r="K228" t="s">
        <v>695</v>
      </c>
    </row>
    <row r="229" spans="1:11">
      <c r="A229" t="s">
        <v>666</v>
      </c>
      <c r="B229" t="s">
        <v>943</v>
      </c>
      <c r="C229" s="4" t="s">
        <v>696</v>
      </c>
      <c r="D229" t="s">
        <v>916</v>
      </c>
      <c r="E229" s="5">
        <v>6.59</v>
      </c>
      <c r="F229" s="5">
        <v>4.8499999999999996</v>
      </c>
      <c r="G229" s="5">
        <v>8</v>
      </c>
    </row>
    <row r="230" spans="1:11">
      <c r="A230" t="s">
        <v>698</v>
      </c>
      <c r="B230" t="s">
        <v>944</v>
      </c>
      <c r="C230" s="4" t="s">
        <v>697</v>
      </c>
      <c r="D230" t="s">
        <v>699</v>
      </c>
      <c r="E230" s="5">
        <v>5.86</v>
      </c>
      <c r="F230" s="5">
        <v>4.3099999999999996</v>
      </c>
      <c r="G230" s="5">
        <v>7.91</v>
      </c>
      <c r="I230" t="s">
        <v>698</v>
      </c>
      <c r="J230" t="s">
        <v>699</v>
      </c>
      <c r="K230" t="s">
        <v>700</v>
      </c>
    </row>
    <row r="231" spans="1:11">
      <c r="A231" t="s">
        <v>698</v>
      </c>
      <c r="B231" t="s">
        <v>944</v>
      </c>
      <c r="C231" s="4" t="s">
        <v>701</v>
      </c>
      <c r="D231" t="s">
        <v>702</v>
      </c>
      <c r="E231" s="5">
        <v>4.8600000000000003</v>
      </c>
      <c r="F231" s="5">
        <v>3.58</v>
      </c>
      <c r="G231" s="5">
        <v>6.56</v>
      </c>
      <c r="I231" t="s">
        <v>698</v>
      </c>
      <c r="J231" t="s">
        <v>702</v>
      </c>
      <c r="K231" t="s">
        <v>703</v>
      </c>
    </row>
    <row r="232" spans="1:11">
      <c r="A232" t="s">
        <v>698</v>
      </c>
      <c r="B232" t="s">
        <v>944</v>
      </c>
      <c r="C232" s="4" t="s">
        <v>704</v>
      </c>
      <c r="D232" t="s">
        <v>705</v>
      </c>
      <c r="E232" s="5">
        <v>5.17</v>
      </c>
      <c r="F232" s="5">
        <v>3.8</v>
      </c>
      <c r="G232" s="5">
        <v>6.97</v>
      </c>
      <c r="I232" t="s">
        <v>698</v>
      </c>
      <c r="J232" t="s">
        <v>705</v>
      </c>
      <c r="K232" t="s">
        <v>706</v>
      </c>
    </row>
    <row r="233" spans="1:11">
      <c r="A233" t="s">
        <v>698</v>
      </c>
      <c r="B233" t="s">
        <v>944</v>
      </c>
      <c r="C233" s="4" t="s">
        <v>707</v>
      </c>
      <c r="D233" t="s">
        <v>708</v>
      </c>
      <c r="E233" s="5">
        <v>4.4400000000000004</v>
      </c>
      <c r="F233" s="5">
        <v>3.26</v>
      </c>
      <c r="G233" s="5">
        <v>5.99</v>
      </c>
      <c r="I233" t="s">
        <v>698</v>
      </c>
      <c r="J233" t="s">
        <v>708</v>
      </c>
      <c r="K233" t="s">
        <v>709</v>
      </c>
    </row>
    <row r="234" spans="1:11">
      <c r="A234" t="s">
        <v>698</v>
      </c>
      <c r="B234" t="s">
        <v>944</v>
      </c>
      <c r="C234" s="4" t="s">
        <v>710</v>
      </c>
      <c r="D234" t="s">
        <v>711</v>
      </c>
      <c r="E234" s="5">
        <v>6.1</v>
      </c>
      <c r="F234" s="5">
        <v>4.49</v>
      </c>
      <c r="G234" s="5">
        <v>8</v>
      </c>
      <c r="I234" t="s">
        <v>698</v>
      </c>
      <c r="J234" t="s">
        <v>711</v>
      </c>
      <c r="K234" t="s">
        <v>712</v>
      </c>
    </row>
    <row r="235" spans="1:11">
      <c r="A235" t="s">
        <v>698</v>
      </c>
      <c r="B235" t="s">
        <v>944</v>
      </c>
      <c r="C235" s="4" t="s">
        <v>713</v>
      </c>
      <c r="D235" t="s">
        <v>714</v>
      </c>
      <c r="E235" s="5">
        <v>5.34</v>
      </c>
      <c r="F235" s="5">
        <v>3.93</v>
      </c>
      <c r="G235" s="5">
        <v>7.2</v>
      </c>
      <c r="I235" t="s">
        <v>698</v>
      </c>
      <c r="J235" t="s">
        <v>714</v>
      </c>
      <c r="K235" t="s">
        <v>715</v>
      </c>
    </row>
    <row r="236" spans="1:11">
      <c r="A236" t="s">
        <v>698</v>
      </c>
      <c r="B236" t="s">
        <v>944</v>
      </c>
      <c r="C236" s="4" t="s">
        <v>716</v>
      </c>
      <c r="D236" t="s">
        <v>717</v>
      </c>
      <c r="E236" s="5">
        <v>6.3</v>
      </c>
      <c r="F236" s="5">
        <v>4.6399999999999997</v>
      </c>
      <c r="G236" s="5">
        <v>8</v>
      </c>
      <c r="I236" t="s">
        <v>698</v>
      </c>
      <c r="J236" t="s">
        <v>717</v>
      </c>
      <c r="K236" t="s">
        <v>718</v>
      </c>
    </row>
    <row r="237" spans="1:11">
      <c r="A237" t="s">
        <v>698</v>
      </c>
      <c r="B237" t="s">
        <v>944</v>
      </c>
      <c r="C237" s="4" t="s">
        <v>719</v>
      </c>
      <c r="D237" t="s">
        <v>720</v>
      </c>
      <c r="E237" s="5">
        <v>5.55</v>
      </c>
      <c r="F237" s="5">
        <v>3.93</v>
      </c>
      <c r="G237" s="5">
        <v>7.2</v>
      </c>
      <c r="I237" t="s">
        <v>698</v>
      </c>
      <c r="J237" t="s">
        <v>720</v>
      </c>
      <c r="K237" t="s">
        <v>721</v>
      </c>
    </row>
    <row r="238" spans="1:11">
      <c r="A238" t="s">
        <v>698</v>
      </c>
      <c r="B238" t="s">
        <v>944</v>
      </c>
      <c r="C238" s="4" t="s">
        <v>722</v>
      </c>
      <c r="D238" t="s">
        <v>723</v>
      </c>
      <c r="E238" s="5">
        <v>6.1</v>
      </c>
      <c r="F238" s="5">
        <v>4.49</v>
      </c>
      <c r="G238" s="5">
        <v>8</v>
      </c>
      <c r="I238" t="s">
        <v>698</v>
      </c>
      <c r="J238" t="s">
        <v>723</v>
      </c>
      <c r="K238" t="s">
        <v>724</v>
      </c>
    </row>
    <row r="239" spans="1:11">
      <c r="A239" t="s">
        <v>698</v>
      </c>
      <c r="B239" t="s">
        <v>944</v>
      </c>
      <c r="C239" s="4" t="s">
        <v>725</v>
      </c>
      <c r="D239" t="s">
        <v>917</v>
      </c>
      <c r="E239" s="5">
        <v>5.34</v>
      </c>
      <c r="F239" s="5">
        <v>3.93</v>
      </c>
      <c r="G239" s="5">
        <v>7.2</v>
      </c>
    </row>
    <row r="240" spans="1:11">
      <c r="A240" t="s">
        <v>727</v>
      </c>
      <c r="B240" t="s">
        <v>945</v>
      </c>
      <c r="C240" s="4" t="s">
        <v>726</v>
      </c>
      <c r="D240" t="s">
        <v>728</v>
      </c>
      <c r="E240" s="5">
        <v>5.15</v>
      </c>
      <c r="F240" s="5">
        <v>3.78</v>
      </c>
      <c r="G240" s="5">
        <v>6.93</v>
      </c>
      <c r="I240" t="s">
        <v>727</v>
      </c>
      <c r="J240" t="s">
        <v>728</v>
      </c>
      <c r="K240" t="s">
        <v>729</v>
      </c>
    </row>
    <row r="241" spans="1:11">
      <c r="A241" t="s">
        <v>727</v>
      </c>
      <c r="B241" t="s">
        <v>945</v>
      </c>
      <c r="C241" s="4" t="s">
        <v>730</v>
      </c>
      <c r="D241" t="s">
        <v>731</v>
      </c>
      <c r="E241" s="5">
        <v>5.0999999999999996</v>
      </c>
      <c r="F241" s="5">
        <v>3.74</v>
      </c>
      <c r="G241" s="5">
        <v>6.86</v>
      </c>
      <c r="I241" t="s">
        <v>727</v>
      </c>
      <c r="J241" t="s">
        <v>731</v>
      </c>
      <c r="K241" t="s">
        <v>732</v>
      </c>
    </row>
    <row r="242" spans="1:11">
      <c r="A242" t="s">
        <v>727</v>
      </c>
      <c r="B242" t="s">
        <v>945</v>
      </c>
      <c r="C242" s="4" t="s">
        <v>733</v>
      </c>
      <c r="D242" t="s">
        <v>734</v>
      </c>
      <c r="E242" s="5">
        <v>5.17</v>
      </c>
      <c r="F242" s="5">
        <v>3.8</v>
      </c>
      <c r="G242" s="5">
        <v>6.97</v>
      </c>
      <c r="I242" t="s">
        <v>727</v>
      </c>
      <c r="J242" t="s">
        <v>734</v>
      </c>
      <c r="K242" t="s">
        <v>735</v>
      </c>
    </row>
    <row r="243" spans="1:11">
      <c r="A243" t="s">
        <v>727</v>
      </c>
      <c r="B243" t="s">
        <v>945</v>
      </c>
      <c r="C243" s="4" t="s">
        <v>736</v>
      </c>
      <c r="D243" t="s">
        <v>737</v>
      </c>
      <c r="E243" s="5">
        <v>5.62</v>
      </c>
      <c r="F243" s="5">
        <v>4.1399999999999997</v>
      </c>
      <c r="G243" s="5">
        <v>7.59</v>
      </c>
      <c r="I243" t="s">
        <v>727</v>
      </c>
      <c r="J243" t="s">
        <v>737</v>
      </c>
      <c r="K243" t="s">
        <v>738</v>
      </c>
    </row>
    <row r="244" spans="1:11">
      <c r="A244" t="s">
        <v>727</v>
      </c>
      <c r="B244" t="s">
        <v>945</v>
      </c>
      <c r="C244" s="4" t="s">
        <v>739</v>
      </c>
      <c r="D244" t="s">
        <v>740</v>
      </c>
      <c r="E244" s="5">
        <v>5.63</v>
      </c>
      <c r="F244" s="5">
        <v>4.1399999999999997</v>
      </c>
      <c r="G244" s="5">
        <v>7.59</v>
      </c>
      <c r="I244" t="s">
        <v>727</v>
      </c>
      <c r="J244" t="s">
        <v>740</v>
      </c>
      <c r="K244" t="s">
        <v>741</v>
      </c>
    </row>
    <row r="245" spans="1:11">
      <c r="A245" t="s">
        <v>727</v>
      </c>
      <c r="B245" t="s">
        <v>945</v>
      </c>
      <c r="C245" s="4" t="s">
        <v>742</v>
      </c>
      <c r="D245" t="s">
        <v>743</v>
      </c>
      <c r="E245" s="5">
        <v>4.2699999999999996</v>
      </c>
      <c r="F245" s="5">
        <v>3.14</v>
      </c>
      <c r="G245" s="5">
        <v>5.76</v>
      </c>
      <c r="I245" t="s">
        <v>727</v>
      </c>
      <c r="J245" t="s">
        <v>743</v>
      </c>
      <c r="K245" t="s">
        <v>744</v>
      </c>
    </row>
    <row r="246" spans="1:11">
      <c r="A246" t="s">
        <v>727</v>
      </c>
      <c r="B246" t="s">
        <v>945</v>
      </c>
      <c r="C246" s="4" t="s">
        <v>745</v>
      </c>
      <c r="D246" t="s">
        <v>918</v>
      </c>
      <c r="E246" s="5">
        <v>5.13</v>
      </c>
      <c r="F246" s="5">
        <v>3.78</v>
      </c>
      <c r="G246" s="5">
        <v>6.93</v>
      </c>
    </row>
    <row r="247" spans="1:11">
      <c r="A247" t="s">
        <v>747</v>
      </c>
      <c r="B247" t="s">
        <v>946</v>
      </c>
      <c r="C247" s="4" t="s">
        <v>746</v>
      </c>
      <c r="D247" t="s">
        <v>748</v>
      </c>
      <c r="E247" s="5">
        <v>4.6900000000000004</v>
      </c>
      <c r="F247" s="5">
        <v>3.45</v>
      </c>
      <c r="G247" s="5">
        <v>6.33</v>
      </c>
      <c r="I247" t="s">
        <v>747</v>
      </c>
      <c r="J247" t="s">
        <v>748</v>
      </c>
      <c r="K247" t="s">
        <v>749</v>
      </c>
    </row>
    <row r="248" spans="1:11">
      <c r="A248" t="s">
        <v>747</v>
      </c>
      <c r="B248" t="s">
        <v>946</v>
      </c>
      <c r="C248" s="4" t="s">
        <v>750</v>
      </c>
      <c r="D248" t="s">
        <v>751</v>
      </c>
      <c r="E248" s="5">
        <v>4.8600000000000003</v>
      </c>
      <c r="F248" s="5">
        <v>3.68</v>
      </c>
      <c r="G248" s="5">
        <v>6.74</v>
      </c>
      <c r="I248" t="s">
        <v>747</v>
      </c>
      <c r="J248" t="s">
        <v>751</v>
      </c>
      <c r="K248" t="s">
        <v>752</v>
      </c>
    </row>
    <row r="249" spans="1:11">
      <c r="A249" t="s">
        <v>747</v>
      </c>
      <c r="B249" t="s">
        <v>946</v>
      </c>
      <c r="C249" s="4" t="s">
        <v>753</v>
      </c>
      <c r="D249" t="s">
        <v>754</v>
      </c>
      <c r="E249" s="5">
        <v>5.95</v>
      </c>
      <c r="F249" s="5">
        <v>4.38</v>
      </c>
      <c r="G249" s="5">
        <v>8</v>
      </c>
      <c r="I249" t="s">
        <v>747</v>
      </c>
      <c r="J249" t="s">
        <v>754</v>
      </c>
      <c r="K249" t="s">
        <v>755</v>
      </c>
    </row>
    <row r="250" spans="1:11">
      <c r="A250" t="s">
        <v>747</v>
      </c>
      <c r="B250" t="s">
        <v>946</v>
      </c>
      <c r="C250" s="4" t="s">
        <v>756</v>
      </c>
      <c r="D250" t="s">
        <v>757</v>
      </c>
      <c r="E250" s="5">
        <v>3.76</v>
      </c>
      <c r="F250" s="5">
        <v>2.77</v>
      </c>
      <c r="G250" s="5">
        <v>5.07</v>
      </c>
      <c r="I250" t="s">
        <v>747</v>
      </c>
      <c r="J250" t="s">
        <v>757</v>
      </c>
      <c r="K250" t="s">
        <v>758</v>
      </c>
    </row>
    <row r="251" spans="1:11">
      <c r="A251" t="s">
        <v>747</v>
      </c>
      <c r="B251" t="s">
        <v>946</v>
      </c>
      <c r="C251" s="4" t="s">
        <v>759</v>
      </c>
      <c r="D251" t="s">
        <v>760</v>
      </c>
      <c r="E251" s="5">
        <v>4.8600000000000003</v>
      </c>
      <c r="F251" s="5">
        <v>3.68</v>
      </c>
      <c r="G251" s="5">
        <v>6.74</v>
      </c>
      <c r="I251" t="s">
        <v>747</v>
      </c>
      <c r="J251" t="s">
        <v>760</v>
      </c>
      <c r="K251" t="s">
        <v>761</v>
      </c>
    </row>
    <row r="252" spans="1:11">
      <c r="A252" t="s">
        <v>747</v>
      </c>
      <c r="B252" t="s">
        <v>946</v>
      </c>
      <c r="C252" s="4" t="s">
        <v>762</v>
      </c>
      <c r="D252" t="s">
        <v>763</v>
      </c>
      <c r="E252" s="5">
        <v>5.41</v>
      </c>
      <c r="F252" s="5">
        <v>3.98</v>
      </c>
      <c r="G252" s="5">
        <v>7.29</v>
      </c>
      <c r="I252" t="s">
        <v>747</v>
      </c>
      <c r="J252" t="s">
        <v>763</v>
      </c>
      <c r="K252" t="s">
        <v>764</v>
      </c>
    </row>
    <row r="253" spans="1:11">
      <c r="A253" t="s">
        <v>747</v>
      </c>
      <c r="B253" t="s">
        <v>946</v>
      </c>
      <c r="C253" s="4" t="s">
        <v>765</v>
      </c>
      <c r="D253" t="s">
        <v>766</v>
      </c>
      <c r="E253" s="5">
        <v>4.8600000000000003</v>
      </c>
      <c r="F253" s="5">
        <v>3.68</v>
      </c>
      <c r="G253" s="5">
        <v>6.74</v>
      </c>
      <c r="I253" t="s">
        <v>747</v>
      </c>
      <c r="J253" t="s">
        <v>766</v>
      </c>
      <c r="K253" t="s">
        <v>767</v>
      </c>
    </row>
    <row r="254" spans="1:11">
      <c r="A254" t="s">
        <v>747</v>
      </c>
      <c r="B254" t="s">
        <v>946</v>
      </c>
      <c r="C254" s="4" t="s">
        <v>768</v>
      </c>
      <c r="D254" t="s">
        <v>769</v>
      </c>
      <c r="E254" s="5">
        <v>4.8600000000000003</v>
      </c>
      <c r="F254" s="5">
        <v>3.68</v>
      </c>
      <c r="G254" s="5">
        <v>6.74</v>
      </c>
      <c r="I254" t="s">
        <v>747</v>
      </c>
      <c r="J254" t="s">
        <v>769</v>
      </c>
      <c r="K254" t="s">
        <v>770</v>
      </c>
    </row>
    <row r="255" spans="1:11">
      <c r="A255" t="s">
        <v>747</v>
      </c>
      <c r="B255" t="s">
        <v>946</v>
      </c>
      <c r="C255" s="4" t="s">
        <v>771</v>
      </c>
      <c r="D255" t="s">
        <v>772</v>
      </c>
      <c r="E255" s="5">
        <v>3.76</v>
      </c>
      <c r="F255" s="5">
        <v>2.77</v>
      </c>
      <c r="G255" s="5">
        <v>5.07</v>
      </c>
      <c r="I255" t="s">
        <v>747</v>
      </c>
      <c r="J255" t="s">
        <v>772</v>
      </c>
      <c r="K255" t="s">
        <v>773</v>
      </c>
    </row>
    <row r="256" spans="1:11">
      <c r="A256" t="s">
        <v>747</v>
      </c>
      <c r="B256" t="s">
        <v>946</v>
      </c>
      <c r="C256" s="4" t="s">
        <v>774</v>
      </c>
      <c r="D256" t="s">
        <v>775</v>
      </c>
      <c r="E256" s="5">
        <v>5.0199999999999996</v>
      </c>
      <c r="F256" s="5">
        <v>3.68</v>
      </c>
      <c r="G256" s="5">
        <v>6.74</v>
      </c>
      <c r="I256" t="s">
        <v>747</v>
      </c>
      <c r="J256" t="s">
        <v>775</v>
      </c>
      <c r="K256" t="s">
        <v>776</v>
      </c>
    </row>
    <row r="257" spans="1:11">
      <c r="A257" t="s">
        <v>747</v>
      </c>
      <c r="B257" t="s">
        <v>946</v>
      </c>
      <c r="C257" s="4" t="s">
        <v>777</v>
      </c>
      <c r="D257" t="s">
        <v>778</v>
      </c>
      <c r="E257" s="5">
        <v>4.03</v>
      </c>
      <c r="F257" s="5">
        <v>2.97</v>
      </c>
      <c r="G257" s="5">
        <v>5.44</v>
      </c>
      <c r="I257" t="s">
        <v>747</v>
      </c>
      <c r="J257" t="s">
        <v>778</v>
      </c>
      <c r="K257" t="s">
        <v>779</v>
      </c>
    </row>
    <row r="258" spans="1:11">
      <c r="A258" t="s">
        <v>747</v>
      </c>
      <c r="B258" t="s">
        <v>946</v>
      </c>
      <c r="C258" s="4" t="s">
        <v>780</v>
      </c>
      <c r="D258" t="s">
        <v>781</v>
      </c>
      <c r="E258" s="5">
        <v>4.95</v>
      </c>
      <c r="F258" s="5">
        <v>3.64</v>
      </c>
      <c r="G258" s="5">
        <v>6.68</v>
      </c>
      <c r="I258" t="s">
        <v>747</v>
      </c>
      <c r="J258" t="s">
        <v>781</v>
      </c>
      <c r="K258" t="s">
        <v>782</v>
      </c>
    </row>
    <row r="259" spans="1:11">
      <c r="A259" t="s">
        <v>747</v>
      </c>
      <c r="B259" t="s">
        <v>946</v>
      </c>
      <c r="C259" s="4" t="s">
        <v>783</v>
      </c>
      <c r="D259" t="s">
        <v>784</v>
      </c>
      <c r="E259" s="5">
        <v>5.17</v>
      </c>
      <c r="F259" s="5">
        <v>3.8</v>
      </c>
      <c r="G259" s="5">
        <v>6.97</v>
      </c>
      <c r="I259" t="s">
        <v>747</v>
      </c>
      <c r="J259" t="s">
        <v>784</v>
      </c>
      <c r="K259" t="s">
        <v>785</v>
      </c>
    </row>
    <row r="260" spans="1:11">
      <c r="A260" t="s">
        <v>747</v>
      </c>
      <c r="B260" t="s">
        <v>946</v>
      </c>
      <c r="C260" s="4" t="s">
        <v>786</v>
      </c>
      <c r="D260" t="s">
        <v>787</v>
      </c>
      <c r="E260" s="5">
        <v>5.85</v>
      </c>
      <c r="F260" s="5">
        <v>4.3</v>
      </c>
      <c r="G260" s="5">
        <v>7.89</v>
      </c>
      <c r="I260" t="s">
        <v>747</v>
      </c>
      <c r="J260" t="s">
        <v>787</v>
      </c>
      <c r="K260" t="s">
        <v>788</v>
      </c>
    </row>
    <row r="261" spans="1:11">
      <c r="A261" t="s">
        <v>747</v>
      </c>
      <c r="B261" t="s">
        <v>946</v>
      </c>
      <c r="C261" s="4" t="s">
        <v>789</v>
      </c>
      <c r="D261" t="s">
        <v>919</v>
      </c>
      <c r="E261" s="5">
        <v>5</v>
      </c>
      <c r="F261" s="5">
        <v>3.68</v>
      </c>
      <c r="G261" s="5">
        <v>6.74</v>
      </c>
    </row>
    <row r="262" spans="1:11">
      <c r="A262" t="s">
        <v>791</v>
      </c>
      <c r="B262" t="s">
        <v>947</v>
      </c>
      <c r="C262" s="4" t="s">
        <v>790</v>
      </c>
      <c r="D262" t="s">
        <v>792</v>
      </c>
      <c r="E262" s="5">
        <v>5.17</v>
      </c>
      <c r="F262" s="5">
        <v>3.8</v>
      </c>
      <c r="G262" s="5">
        <v>6.97</v>
      </c>
      <c r="I262" t="s">
        <v>791</v>
      </c>
      <c r="J262" t="s">
        <v>792</v>
      </c>
      <c r="K262" t="s">
        <v>793</v>
      </c>
    </row>
    <row r="263" spans="1:11">
      <c r="A263" t="s">
        <v>791</v>
      </c>
      <c r="B263" t="s">
        <v>947</v>
      </c>
      <c r="C263" s="4" t="s">
        <v>794</v>
      </c>
      <c r="D263" t="s">
        <v>795</v>
      </c>
      <c r="E263" s="5">
        <v>5.08</v>
      </c>
      <c r="F263" s="5">
        <v>3.74</v>
      </c>
      <c r="G263" s="5">
        <v>6.86</v>
      </c>
      <c r="I263" t="s">
        <v>791</v>
      </c>
      <c r="J263" t="s">
        <v>795</v>
      </c>
      <c r="K263" t="s">
        <v>796</v>
      </c>
    </row>
    <row r="264" spans="1:11">
      <c r="A264" t="s">
        <v>791</v>
      </c>
      <c r="B264" t="s">
        <v>947</v>
      </c>
      <c r="C264" s="4" t="s">
        <v>797</v>
      </c>
      <c r="D264" t="s">
        <v>798</v>
      </c>
      <c r="E264" s="5">
        <v>5.05</v>
      </c>
      <c r="F264" s="5">
        <v>3.71</v>
      </c>
      <c r="G264" s="5">
        <v>6.81</v>
      </c>
      <c r="I264" t="s">
        <v>791</v>
      </c>
      <c r="J264" t="s">
        <v>798</v>
      </c>
      <c r="K264" t="s">
        <v>799</v>
      </c>
    </row>
    <row r="265" spans="1:11">
      <c r="A265" t="s">
        <v>791</v>
      </c>
      <c r="B265" t="s">
        <v>947</v>
      </c>
      <c r="C265" s="4" t="s">
        <v>800</v>
      </c>
      <c r="D265" t="s">
        <v>801</v>
      </c>
      <c r="E265" s="5">
        <v>5.22</v>
      </c>
      <c r="F265" s="5">
        <v>3.83</v>
      </c>
      <c r="G265" s="5">
        <v>7.02</v>
      </c>
      <c r="I265" t="s">
        <v>791</v>
      </c>
      <c r="J265" t="s">
        <v>801</v>
      </c>
      <c r="K265" t="s">
        <v>802</v>
      </c>
    </row>
    <row r="266" spans="1:11">
      <c r="A266" t="s">
        <v>791</v>
      </c>
      <c r="B266" t="s">
        <v>947</v>
      </c>
      <c r="C266" s="4" t="s">
        <v>803</v>
      </c>
      <c r="D266" t="s">
        <v>804</v>
      </c>
      <c r="E266" s="5">
        <v>4.96</v>
      </c>
      <c r="F266" s="5">
        <v>3.65</v>
      </c>
      <c r="G266" s="5">
        <v>6.7</v>
      </c>
      <c r="I266" t="s">
        <v>791</v>
      </c>
      <c r="J266" t="s">
        <v>804</v>
      </c>
      <c r="K266" t="s">
        <v>805</v>
      </c>
    </row>
    <row r="267" spans="1:11">
      <c r="A267" t="s">
        <v>791</v>
      </c>
      <c r="B267" t="s">
        <v>947</v>
      </c>
      <c r="C267" s="4" t="s">
        <v>806</v>
      </c>
      <c r="D267" t="s">
        <v>807</v>
      </c>
      <c r="E267" s="5">
        <v>4.63</v>
      </c>
      <c r="F267" s="5">
        <v>3.4</v>
      </c>
      <c r="G267" s="5">
        <v>6.24</v>
      </c>
      <c r="I267" t="s">
        <v>791</v>
      </c>
      <c r="J267" t="s">
        <v>807</v>
      </c>
      <c r="K267" t="s">
        <v>808</v>
      </c>
    </row>
    <row r="268" spans="1:11">
      <c r="A268" t="s">
        <v>791</v>
      </c>
      <c r="B268" t="s">
        <v>947</v>
      </c>
      <c r="C268" s="4" t="s">
        <v>809</v>
      </c>
      <c r="D268" t="s">
        <v>810</v>
      </c>
      <c r="E268" s="5">
        <v>4.7300000000000004</v>
      </c>
      <c r="F268" s="5">
        <v>3.48</v>
      </c>
      <c r="G268" s="5">
        <v>6.38</v>
      </c>
      <c r="I268" t="s">
        <v>791</v>
      </c>
      <c r="J268" t="s">
        <v>810</v>
      </c>
      <c r="K268" t="s">
        <v>811</v>
      </c>
    </row>
    <row r="269" spans="1:11">
      <c r="A269" t="s">
        <v>791</v>
      </c>
      <c r="B269" t="s">
        <v>947</v>
      </c>
      <c r="C269" s="4" t="s">
        <v>812</v>
      </c>
      <c r="D269" t="s">
        <v>813</v>
      </c>
      <c r="E269" s="5">
        <v>5.08</v>
      </c>
      <c r="F269" s="5">
        <v>3.74</v>
      </c>
      <c r="G269" s="5">
        <v>6.86</v>
      </c>
      <c r="I269" t="s">
        <v>791</v>
      </c>
      <c r="J269" t="s">
        <v>813</v>
      </c>
      <c r="K269" t="s">
        <v>814</v>
      </c>
    </row>
    <row r="270" spans="1:11">
      <c r="A270" t="s">
        <v>791</v>
      </c>
      <c r="B270" t="s">
        <v>947</v>
      </c>
      <c r="C270" s="4" t="s">
        <v>815</v>
      </c>
      <c r="D270" t="s">
        <v>816</v>
      </c>
      <c r="E270" s="5">
        <v>5.18</v>
      </c>
      <c r="F270" s="5">
        <v>3.81</v>
      </c>
      <c r="G270" s="5">
        <v>7</v>
      </c>
      <c r="I270" t="s">
        <v>791</v>
      </c>
      <c r="J270" t="s">
        <v>816</v>
      </c>
      <c r="K270" t="s">
        <v>817</v>
      </c>
    </row>
    <row r="271" spans="1:11">
      <c r="A271" t="s">
        <v>791</v>
      </c>
      <c r="B271" t="s">
        <v>947</v>
      </c>
      <c r="C271" s="4" t="s">
        <v>818</v>
      </c>
      <c r="D271" t="s">
        <v>819</v>
      </c>
      <c r="E271" s="5">
        <v>4.96</v>
      </c>
      <c r="F271" s="5">
        <v>3.65</v>
      </c>
      <c r="G271" s="5">
        <v>6.7</v>
      </c>
      <c r="I271" t="s">
        <v>791</v>
      </c>
      <c r="J271" t="s">
        <v>819</v>
      </c>
      <c r="K271" t="s">
        <v>820</v>
      </c>
    </row>
    <row r="272" spans="1:11">
      <c r="A272" t="s">
        <v>791</v>
      </c>
      <c r="B272" t="s">
        <v>947</v>
      </c>
      <c r="C272" s="4" t="s">
        <v>821</v>
      </c>
      <c r="D272" t="s">
        <v>822</v>
      </c>
      <c r="E272" s="5">
        <v>5.05</v>
      </c>
      <c r="F272" s="5">
        <v>3.65</v>
      </c>
      <c r="G272" s="5">
        <v>6.7</v>
      </c>
      <c r="I272" t="s">
        <v>791</v>
      </c>
      <c r="J272" t="s">
        <v>822</v>
      </c>
      <c r="K272" t="s">
        <v>823</v>
      </c>
    </row>
    <row r="273" spans="1:11">
      <c r="A273" t="s">
        <v>791</v>
      </c>
      <c r="B273" t="s">
        <v>947</v>
      </c>
      <c r="C273" s="4" t="s">
        <v>824</v>
      </c>
      <c r="D273" t="s">
        <v>825</v>
      </c>
      <c r="E273" s="5">
        <v>4.24</v>
      </c>
      <c r="F273" s="5">
        <v>3.12</v>
      </c>
      <c r="G273" s="5">
        <v>5.72</v>
      </c>
      <c r="I273" t="s">
        <v>791</v>
      </c>
      <c r="J273" t="s">
        <v>825</v>
      </c>
      <c r="K273" t="s">
        <v>826</v>
      </c>
    </row>
    <row r="274" spans="1:11">
      <c r="A274" t="s">
        <v>791</v>
      </c>
      <c r="B274" t="s">
        <v>947</v>
      </c>
      <c r="C274" s="4" t="s">
        <v>827</v>
      </c>
      <c r="D274" t="s">
        <v>920</v>
      </c>
      <c r="E274" s="5">
        <v>4.96</v>
      </c>
      <c r="F274" s="5">
        <v>3.65</v>
      </c>
      <c r="G274" s="5">
        <v>6.7</v>
      </c>
    </row>
    <row r="275" spans="1:11">
      <c r="A275" t="s">
        <v>829</v>
      </c>
      <c r="B275" t="s">
        <v>948</v>
      </c>
      <c r="C275" s="4" t="s">
        <v>828</v>
      </c>
      <c r="D275" t="s">
        <v>830</v>
      </c>
      <c r="E275" s="5">
        <v>4.71</v>
      </c>
      <c r="F275" s="5">
        <v>3.46</v>
      </c>
      <c r="G275" s="5">
        <v>6.36</v>
      </c>
      <c r="I275" t="s">
        <v>829</v>
      </c>
      <c r="J275" t="s">
        <v>830</v>
      </c>
      <c r="K275" t="s">
        <v>831</v>
      </c>
    </row>
    <row r="276" spans="1:11">
      <c r="A276" t="s">
        <v>829</v>
      </c>
      <c r="B276" t="s">
        <v>948</v>
      </c>
      <c r="C276" s="4" t="s">
        <v>832</v>
      </c>
      <c r="D276" t="s">
        <v>833</v>
      </c>
      <c r="E276" s="5">
        <v>5.35</v>
      </c>
      <c r="F276" s="5">
        <v>3.94</v>
      </c>
      <c r="G276" s="5">
        <v>7.23</v>
      </c>
      <c r="I276" t="s">
        <v>829</v>
      </c>
      <c r="J276" t="s">
        <v>833</v>
      </c>
      <c r="K276" t="s">
        <v>834</v>
      </c>
    </row>
    <row r="277" spans="1:11">
      <c r="A277" t="s">
        <v>829</v>
      </c>
      <c r="B277" t="s">
        <v>948</v>
      </c>
      <c r="C277" s="4" t="s">
        <v>835</v>
      </c>
      <c r="D277" t="s">
        <v>836</v>
      </c>
      <c r="E277" s="5">
        <v>4.74</v>
      </c>
      <c r="F277" s="5">
        <v>3.49</v>
      </c>
      <c r="G277" s="5">
        <v>6.4</v>
      </c>
      <c r="I277" t="s">
        <v>829</v>
      </c>
      <c r="J277" t="s">
        <v>836</v>
      </c>
      <c r="K277" t="s">
        <v>837</v>
      </c>
    </row>
    <row r="278" spans="1:11">
      <c r="A278" t="s">
        <v>829</v>
      </c>
      <c r="B278" t="s">
        <v>948</v>
      </c>
      <c r="C278" s="4" t="s">
        <v>838</v>
      </c>
      <c r="D278" t="s">
        <v>839</v>
      </c>
      <c r="E278" s="5">
        <v>6.27</v>
      </c>
      <c r="F278" s="5">
        <v>4.5999999999999996</v>
      </c>
      <c r="G278" s="5">
        <v>8</v>
      </c>
      <c r="I278" t="s">
        <v>829</v>
      </c>
      <c r="J278" t="s">
        <v>839</v>
      </c>
      <c r="K278" t="s">
        <v>840</v>
      </c>
    </row>
    <row r="279" spans="1:11">
      <c r="A279" t="s">
        <v>829</v>
      </c>
      <c r="B279" t="s">
        <v>948</v>
      </c>
      <c r="C279" s="4" t="s">
        <v>841</v>
      </c>
      <c r="D279" t="s">
        <v>842</v>
      </c>
      <c r="E279" s="5">
        <v>5.38</v>
      </c>
      <c r="F279" s="5">
        <v>4.01</v>
      </c>
      <c r="G279" s="5">
        <v>7.36</v>
      </c>
      <c r="I279" t="s">
        <v>829</v>
      </c>
      <c r="J279" t="s">
        <v>842</v>
      </c>
      <c r="K279" t="s">
        <v>843</v>
      </c>
    </row>
    <row r="280" spans="1:11">
      <c r="A280" t="s">
        <v>829</v>
      </c>
      <c r="B280" t="s">
        <v>948</v>
      </c>
      <c r="C280" s="4" t="s">
        <v>844</v>
      </c>
      <c r="D280" t="s">
        <v>845</v>
      </c>
      <c r="E280" s="5">
        <v>6.47</v>
      </c>
      <c r="F280" s="5">
        <v>4.76</v>
      </c>
      <c r="G280" s="5">
        <v>8</v>
      </c>
      <c r="I280" t="s">
        <v>829</v>
      </c>
      <c r="J280" t="s">
        <v>845</v>
      </c>
      <c r="K280" t="s">
        <v>846</v>
      </c>
    </row>
    <row r="281" spans="1:11">
      <c r="A281" t="s">
        <v>829</v>
      </c>
      <c r="B281" t="s">
        <v>948</v>
      </c>
      <c r="C281" s="4" t="s">
        <v>847</v>
      </c>
      <c r="D281" t="s">
        <v>848</v>
      </c>
      <c r="E281" s="5">
        <v>5.46</v>
      </c>
      <c r="F281" s="5">
        <v>4.01</v>
      </c>
      <c r="G281" s="5">
        <v>7.36</v>
      </c>
      <c r="I281" t="s">
        <v>829</v>
      </c>
      <c r="J281" t="s">
        <v>848</v>
      </c>
      <c r="K281" t="s">
        <v>849</v>
      </c>
    </row>
    <row r="282" spans="1:11">
      <c r="A282" t="s">
        <v>829</v>
      </c>
      <c r="B282" t="s">
        <v>948</v>
      </c>
      <c r="C282" s="4" t="s">
        <v>850</v>
      </c>
      <c r="D282" t="s">
        <v>851</v>
      </c>
      <c r="E282" s="5">
        <v>5.38</v>
      </c>
      <c r="F282" s="5">
        <v>4.01</v>
      </c>
      <c r="G282" s="5">
        <v>7.36</v>
      </c>
      <c r="I282" t="s">
        <v>829</v>
      </c>
      <c r="J282" t="s">
        <v>851</v>
      </c>
      <c r="K282" t="s">
        <v>852</v>
      </c>
    </row>
    <row r="283" spans="1:11">
      <c r="A283" t="s">
        <v>829</v>
      </c>
      <c r="B283" t="s">
        <v>948</v>
      </c>
      <c r="C283" s="4" t="s">
        <v>853</v>
      </c>
      <c r="D283" t="s">
        <v>854</v>
      </c>
      <c r="E283" s="5">
        <v>5.51</v>
      </c>
      <c r="F283" s="5">
        <v>4.05</v>
      </c>
      <c r="G283" s="5">
        <v>7.43</v>
      </c>
      <c r="I283" t="s">
        <v>829</v>
      </c>
      <c r="J283" t="s">
        <v>854</v>
      </c>
      <c r="K283" t="s">
        <v>855</v>
      </c>
    </row>
    <row r="284" spans="1:11">
      <c r="A284" t="s">
        <v>829</v>
      </c>
      <c r="B284" t="s">
        <v>948</v>
      </c>
      <c r="C284" s="4" t="s">
        <v>856</v>
      </c>
      <c r="D284" t="s">
        <v>857</v>
      </c>
      <c r="E284" s="5">
        <v>5.22</v>
      </c>
      <c r="F284" s="5">
        <v>3.83</v>
      </c>
      <c r="G284" s="5">
        <v>7.02</v>
      </c>
      <c r="I284" t="s">
        <v>829</v>
      </c>
      <c r="J284" t="s">
        <v>857</v>
      </c>
      <c r="K284" t="s">
        <v>858</v>
      </c>
    </row>
    <row r="285" spans="1:11">
      <c r="A285" t="s">
        <v>829</v>
      </c>
      <c r="B285" t="s">
        <v>948</v>
      </c>
      <c r="C285" s="4" t="s">
        <v>859</v>
      </c>
      <c r="D285" t="s">
        <v>860</v>
      </c>
      <c r="E285" s="5">
        <v>5.46</v>
      </c>
      <c r="F285" s="5">
        <v>4.01</v>
      </c>
      <c r="G285" s="5">
        <v>7.36</v>
      </c>
      <c r="I285" t="s">
        <v>829</v>
      </c>
      <c r="J285" t="s">
        <v>860</v>
      </c>
      <c r="K285" t="s">
        <v>861</v>
      </c>
    </row>
    <row r="286" spans="1:11">
      <c r="A286" t="s">
        <v>829</v>
      </c>
      <c r="B286" t="s">
        <v>948</v>
      </c>
      <c r="C286" s="4" t="s">
        <v>862</v>
      </c>
      <c r="D286" t="s">
        <v>863</v>
      </c>
      <c r="E286" s="5">
        <v>5.17</v>
      </c>
      <c r="F286" s="5">
        <v>3.8</v>
      </c>
      <c r="G286" s="5">
        <v>6.97</v>
      </c>
      <c r="I286" t="s">
        <v>829</v>
      </c>
      <c r="J286" t="s">
        <v>863</v>
      </c>
      <c r="K286" t="s">
        <v>864</v>
      </c>
    </row>
    <row r="287" spans="1:11">
      <c r="A287" t="s">
        <v>829</v>
      </c>
      <c r="B287" t="s">
        <v>948</v>
      </c>
      <c r="C287" s="4" t="s">
        <v>865</v>
      </c>
      <c r="D287" t="s">
        <v>866</v>
      </c>
      <c r="E287" s="5">
        <v>5.38</v>
      </c>
      <c r="F287" s="5">
        <v>4.01</v>
      </c>
      <c r="G287" s="5">
        <v>7.36</v>
      </c>
      <c r="I287" t="s">
        <v>829</v>
      </c>
      <c r="J287" t="s">
        <v>866</v>
      </c>
      <c r="K287" t="s">
        <v>867</v>
      </c>
    </row>
    <row r="288" spans="1:11">
      <c r="A288" t="s">
        <v>829</v>
      </c>
      <c r="B288" t="s">
        <v>948</v>
      </c>
      <c r="C288" s="4" t="s">
        <v>868</v>
      </c>
      <c r="D288" t="s">
        <v>869</v>
      </c>
      <c r="E288" s="5">
        <v>6.05</v>
      </c>
      <c r="F288" s="5">
        <v>4.45</v>
      </c>
      <c r="G288" s="5">
        <v>8</v>
      </c>
      <c r="I288" t="s">
        <v>829</v>
      </c>
      <c r="J288" t="s">
        <v>869</v>
      </c>
      <c r="K288" t="s">
        <v>870</v>
      </c>
    </row>
    <row r="289" spans="1:11">
      <c r="A289" t="s">
        <v>829</v>
      </c>
      <c r="B289" t="s">
        <v>948</v>
      </c>
      <c r="C289" s="4" t="s">
        <v>871</v>
      </c>
      <c r="D289" t="s">
        <v>872</v>
      </c>
      <c r="E289" s="5">
        <v>4.32</v>
      </c>
      <c r="F289" s="5">
        <v>3.18</v>
      </c>
      <c r="G289" s="5">
        <v>5.83</v>
      </c>
      <c r="I289" t="s">
        <v>829</v>
      </c>
      <c r="J289" t="s">
        <v>872</v>
      </c>
      <c r="K289" t="s">
        <v>873</v>
      </c>
    </row>
    <row r="290" spans="1:11">
      <c r="A290" t="s">
        <v>829</v>
      </c>
      <c r="B290" t="s">
        <v>948</v>
      </c>
      <c r="C290" s="4" t="s">
        <v>874</v>
      </c>
      <c r="D290" t="s">
        <v>921</v>
      </c>
      <c r="E290" s="5">
        <v>5.46</v>
      </c>
      <c r="F290" s="5">
        <v>4.01</v>
      </c>
      <c r="G290" s="5">
        <v>7.36</v>
      </c>
    </row>
    <row r="291" spans="1:11">
      <c r="A291" t="s">
        <v>876</v>
      </c>
      <c r="B291" t="s">
        <v>949</v>
      </c>
      <c r="C291" s="4" t="s">
        <v>875</v>
      </c>
      <c r="D291" t="s">
        <v>877</v>
      </c>
      <c r="E291" s="5">
        <v>5.52</v>
      </c>
      <c r="F291" s="5">
        <v>4.0599999999999996</v>
      </c>
      <c r="G291" s="5">
        <v>7.45</v>
      </c>
      <c r="I291" t="s">
        <v>876</v>
      </c>
      <c r="J291" t="s">
        <v>877</v>
      </c>
      <c r="K291" t="s">
        <v>878</v>
      </c>
    </row>
    <row r="292" spans="1:11">
      <c r="A292" t="s">
        <v>876</v>
      </c>
      <c r="B292" t="s">
        <v>949</v>
      </c>
      <c r="C292" s="4" t="s">
        <v>879</v>
      </c>
      <c r="D292" t="s">
        <v>880</v>
      </c>
      <c r="E292" s="5">
        <v>5.2</v>
      </c>
      <c r="F292" s="5">
        <v>3.83</v>
      </c>
      <c r="G292" s="5">
        <v>7.02</v>
      </c>
      <c r="I292" t="s">
        <v>876</v>
      </c>
      <c r="J292" t="s">
        <v>880</v>
      </c>
      <c r="K292" t="s">
        <v>171</v>
      </c>
    </row>
    <row r="293" spans="1:11">
      <c r="A293" t="s">
        <v>876</v>
      </c>
      <c r="B293" t="s">
        <v>949</v>
      </c>
      <c r="C293" s="4" t="s">
        <v>881</v>
      </c>
      <c r="D293" t="s">
        <v>882</v>
      </c>
      <c r="E293" s="5">
        <v>5.39</v>
      </c>
      <c r="F293" s="5">
        <v>3.96</v>
      </c>
      <c r="G293" s="5">
        <v>7.27</v>
      </c>
      <c r="I293" t="s">
        <v>876</v>
      </c>
      <c r="J293" t="s">
        <v>882</v>
      </c>
      <c r="K293" t="s">
        <v>883</v>
      </c>
    </row>
    <row r="294" spans="1:11">
      <c r="A294" t="s">
        <v>876</v>
      </c>
      <c r="B294" t="s">
        <v>949</v>
      </c>
      <c r="C294" s="4" t="s">
        <v>884</v>
      </c>
      <c r="D294" t="s">
        <v>885</v>
      </c>
      <c r="E294" s="5">
        <v>5.39</v>
      </c>
      <c r="F294" s="5">
        <v>3.96</v>
      </c>
      <c r="G294" s="5">
        <v>7.27</v>
      </c>
      <c r="I294" t="s">
        <v>876</v>
      </c>
      <c r="J294" t="s">
        <v>885</v>
      </c>
      <c r="K294" t="s">
        <v>886</v>
      </c>
    </row>
    <row r="295" spans="1:11">
      <c r="A295" t="s">
        <v>876</v>
      </c>
      <c r="B295" t="s">
        <v>949</v>
      </c>
      <c r="C295" s="4" t="s">
        <v>887</v>
      </c>
      <c r="D295" t="s">
        <v>888</v>
      </c>
      <c r="E295" s="5">
        <v>5.2</v>
      </c>
      <c r="F295" s="5">
        <v>3.83</v>
      </c>
      <c r="G295" s="5">
        <v>7.02</v>
      </c>
      <c r="I295" t="s">
        <v>876</v>
      </c>
      <c r="J295" t="s">
        <v>888</v>
      </c>
      <c r="K295" t="s">
        <v>889</v>
      </c>
    </row>
    <row r="296" spans="1:11">
      <c r="A296" t="s">
        <v>876</v>
      </c>
      <c r="B296" t="s">
        <v>949</v>
      </c>
      <c r="C296" s="4" t="s">
        <v>890</v>
      </c>
      <c r="D296" t="s">
        <v>922</v>
      </c>
      <c r="E296" s="5">
        <v>5.39</v>
      </c>
      <c r="F296" s="5">
        <v>3.96</v>
      </c>
      <c r="G296" s="5">
        <v>7.27</v>
      </c>
    </row>
    <row r="297" spans="1:11">
      <c r="A297" t="s">
        <v>975</v>
      </c>
      <c r="B297" t="s">
        <v>974</v>
      </c>
      <c r="C297" t="s">
        <v>976</v>
      </c>
      <c r="D297" t="s">
        <v>977</v>
      </c>
      <c r="E297" s="5">
        <v>0</v>
      </c>
      <c r="F297" s="5">
        <v>0</v>
      </c>
      <c r="G297" s="5">
        <v>0</v>
      </c>
      <c r="I297" t="s">
        <v>975</v>
      </c>
      <c r="J297" t="s">
        <v>977</v>
      </c>
      <c r="K297" t="s">
        <v>973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9"/>
  <sheetViews>
    <sheetView topLeftCell="A13" workbookViewId="0">
      <selection activeCell="A29" sqref="A29"/>
    </sheetView>
  </sheetViews>
  <sheetFormatPr defaultRowHeight="15"/>
  <cols>
    <col min="1" max="1" width="39.140625" bestFit="1" customWidth="1"/>
  </cols>
  <sheetData>
    <row r="1" spans="1:1">
      <c r="A1" s="3" t="s">
        <v>950</v>
      </c>
    </row>
    <row r="2" spans="1:1">
      <c r="A2" t="s">
        <v>923</v>
      </c>
    </row>
    <row r="3" spans="1:1">
      <c r="A3" t="s">
        <v>924</v>
      </c>
    </row>
    <row r="4" spans="1:1">
      <c r="A4" t="s">
        <v>925</v>
      </c>
    </row>
    <row r="5" spans="1:1">
      <c r="A5" t="s">
        <v>926</v>
      </c>
    </row>
    <row r="6" spans="1:1">
      <c r="A6" t="s">
        <v>927</v>
      </c>
    </row>
    <row r="7" spans="1:1">
      <c r="A7" t="s">
        <v>928</v>
      </c>
    </row>
    <row r="8" spans="1:1">
      <c r="A8" t="s">
        <v>929</v>
      </c>
    </row>
    <row r="9" spans="1:1">
      <c r="A9" t="s">
        <v>930</v>
      </c>
    </row>
    <row r="10" spans="1:1">
      <c r="A10" t="s">
        <v>931</v>
      </c>
    </row>
    <row r="11" spans="1:1">
      <c r="A11" t="s">
        <v>932</v>
      </c>
    </row>
    <row r="12" spans="1:1">
      <c r="A12" t="s">
        <v>933</v>
      </c>
    </row>
    <row r="13" spans="1:1">
      <c r="A13" t="s">
        <v>934</v>
      </c>
    </row>
    <row r="14" spans="1:1">
      <c r="A14" t="s">
        <v>935</v>
      </c>
    </row>
    <row r="15" spans="1:1">
      <c r="A15" t="s">
        <v>936</v>
      </c>
    </row>
    <row r="16" spans="1:1">
      <c r="A16" t="s">
        <v>937</v>
      </c>
    </row>
    <row r="17" spans="1:1">
      <c r="A17" t="s">
        <v>938</v>
      </c>
    </row>
    <row r="18" spans="1:1">
      <c r="A18" t="s">
        <v>939</v>
      </c>
    </row>
    <row r="19" spans="1:1">
      <c r="A19" t="s">
        <v>940</v>
      </c>
    </row>
    <row r="20" spans="1:1">
      <c r="A20" t="s">
        <v>941</v>
      </c>
    </row>
    <row r="21" spans="1:1">
      <c r="A21" t="s">
        <v>942</v>
      </c>
    </row>
    <row r="22" spans="1:1">
      <c r="A22" t="s">
        <v>943</v>
      </c>
    </row>
    <row r="23" spans="1:1">
      <c r="A23" t="s">
        <v>944</v>
      </c>
    </row>
    <row r="24" spans="1:1">
      <c r="A24" t="s">
        <v>945</v>
      </c>
    </row>
    <row r="25" spans="1:1">
      <c r="A25" t="s">
        <v>946</v>
      </c>
    </row>
    <row r="26" spans="1:1">
      <c r="A26" t="s">
        <v>947</v>
      </c>
    </row>
    <row r="27" spans="1:1">
      <c r="A27" t="s">
        <v>948</v>
      </c>
    </row>
    <row r="28" spans="1:1">
      <c r="A28" t="s">
        <v>949</v>
      </c>
    </row>
    <row r="29" spans="1:1">
      <c r="A29" t="s">
        <v>974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1</vt:i4>
      </vt:variant>
    </vt:vector>
  </HeadingPairs>
  <TitlesOfParts>
    <vt:vector size="5" baseType="lpstr">
      <vt:lpstr>Càcul Subvenció Integrals</vt:lpstr>
      <vt:lpstr>Càlcul formació</vt:lpstr>
      <vt:lpstr>Full3</vt:lpstr>
      <vt:lpstr>Full1</vt:lpstr>
      <vt:lpstr>ADG__Administració_i_gestió</vt:lpstr>
    </vt:vector>
  </TitlesOfParts>
  <Company>SOC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</dc:creator>
  <cp:lastModifiedBy>USUARI</cp:lastModifiedBy>
  <cp:lastPrinted>2015-10-06T12:08:59Z</cp:lastPrinted>
  <dcterms:created xsi:type="dcterms:W3CDTF">2015-08-11T08:08:26Z</dcterms:created>
  <dcterms:modified xsi:type="dcterms:W3CDTF">2016-11-22T09:46:32Z</dcterms:modified>
</cp:coreProperties>
</file>