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POO\SPOO\FOMENT DE LA CONTRACTACIÓ\COL·LECTIUS VULNERABLES 2025\DOCUMENTS\SOL.LICITUD\"/>
    </mc:Choice>
  </mc:AlternateContent>
  <workbookProtection workbookAlgorithmName="SHA-512" workbookHashValue="f5m28rJD0oeWb9ZhlhEeIJa81JrDxI5XtIcEi2hRzc+AKhUO4VoVH4ACHMgh06GB309Gt5MOMR0i/FDKw2z4ug==" workbookSaltValue="KIiKh11aq3FrvSsoja6Q7w==" workbookSpinCount="100000" lockStructure="1"/>
  <bookViews>
    <workbookView xWindow="-108" yWindow="-108" windowWidth="22332" windowHeight="12048"/>
  </bookViews>
  <sheets>
    <sheet name="Hoja1" sheetId="1" r:id="rId1"/>
    <sheet name="Full1" sheetId="2" state="hidden" r:id="rId2"/>
  </sheets>
  <definedNames>
    <definedName name="_xlnm.Print_Area" localSheetId="0">Hoja1!$A$1:$N$29</definedName>
    <definedName name="sector">Full1!$A$17:$A$37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F26" i="2"/>
  <c r="H26" i="2" s="1"/>
  <c r="I26" i="2" s="1"/>
  <c r="J26" i="2" s="1"/>
  <c r="G25" i="2"/>
  <c r="F25" i="2"/>
  <c r="H25" i="2" s="1"/>
  <c r="I25" i="2" s="1"/>
  <c r="J25" i="2" s="1"/>
  <c r="G24" i="2"/>
  <c r="F24" i="2"/>
  <c r="H24" i="2" s="1"/>
  <c r="I24" i="2" s="1"/>
  <c r="J24" i="2" s="1"/>
  <c r="G23" i="2"/>
  <c r="F23" i="2"/>
  <c r="H23" i="2" s="1"/>
  <c r="I23" i="2" s="1"/>
  <c r="J23" i="2" s="1"/>
  <c r="G22" i="2"/>
  <c r="F22" i="2"/>
  <c r="H22" i="2" s="1"/>
  <c r="I22" i="2" s="1"/>
  <c r="J22" i="2" s="1"/>
  <c r="K22" i="2" l="1"/>
  <c r="M22" i="2" s="1"/>
  <c r="L22" i="2"/>
  <c r="K23" i="2"/>
  <c r="K24" i="2"/>
  <c r="K25" i="2"/>
  <c r="K26" i="2"/>
  <c r="I18" i="1"/>
  <c r="N18" i="1" s="1"/>
  <c r="E18" i="1"/>
  <c r="I17" i="1"/>
  <c r="N17" i="1" s="1"/>
  <c r="E17" i="1"/>
  <c r="I15" i="1"/>
  <c r="N15" i="1" s="1"/>
  <c r="E15" i="1"/>
  <c r="I16" i="1"/>
  <c r="N16" i="1" s="1"/>
  <c r="E16" i="1"/>
  <c r="I14" i="1"/>
  <c r="N14" i="1" s="1"/>
  <c r="E14" i="1"/>
  <c r="M26" i="2" l="1"/>
  <c r="L26" i="2"/>
  <c r="M25" i="2"/>
  <c r="L25" i="2"/>
  <c r="M24" i="2"/>
  <c r="L24" i="2"/>
  <c r="M23" i="2"/>
  <c r="L23" i="2"/>
  <c r="E10" i="1"/>
  <c r="E11" i="1"/>
  <c r="E12" i="1"/>
  <c r="E13" i="1"/>
  <c r="E9" i="1"/>
  <c r="I10" i="1" l="1"/>
  <c r="N10" i="1" s="1"/>
  <c r="I11" i="1"/>
  <c r="N11" i="1" s="1"/>
  <c r="I12" i="1"/>
  <c r="N12" i="1" s="1"/>
  <c r="I13" i="1"/>
  <c r="N13" i="1" s="1"/>
  <c r="I9" i="1"/>
  <c r="N9" i="1" s="1"/>
  <c r="G18" i="2" l="1"/>
  <c r="F18" i="2"/>
  <c r="G19" i="2"/>
  <c r="F19" i="2"/>
  <c r="G20" i="2"/>
  <c r="F20" i="2"/>
  <c r="G21" i="2"/>
  <c r="F21" i="2"/>
  <c r="G17" i="2"/>
  <c r="F17" i="2"/>
  <c r="H19" i="2" l="1"/>
  <c r="I19" i="2" s="1"/>
  <c r="J19" i="2" s="1"/>
  <c r="K19" i="2" s="1"/>
  <c r="H21" i="2"/>
  <c r="I21" i="2" s="1"/>
  <c r="J21" i="2" s="1"/>
  <c r="K21" i="2" s="1"/>
  <c r="L21" i="2" s="1"/>
  <c r="H20" i="2"/>
  <c r="I20" i="2" s="1"/>
  <c r="J20" i="2" s="1"/>
  <c r="K20" i="2" s="1"/>
  <c r="H18" i="2"/>
  <c r="I18" i="2" s="1"/>
  <c r="J18" i="2" s="1"/>
  <c r="K18" i="2" s="1"/>
  <c r="L18" i="2" s="1"/>
  <c r="H17" i="2"/>
  <c r="I17" i="2" s="1"/>
  <c r="J17" i="2" s="1"/>
  <c r="K17" i="2" s="1"/>
  <c r="M21" i="2" l="1"/>
  <c r="M18" i="2"/>
  <c r="L19" i="2"/>
  <c r="M19" i="2"/>
  <c r="L20" i="2"/>
  <c r="M20" i="2"/>
  <c r="L17" i="2"/>
  <c r="M17" i="2"/>
  <c r="N19" i="1" l="1"/>
</calcChain>
</file>

<file path=xl/sharedStrings.xml><?xml version="1.0" encoding="utf-8"?>
<sst xmlns="http://schemas.openxmlformats.org/spreadsheetml/2006/main" count="69" uniqueCount="69">
  <si>
    <t>Objecte del contracte</t>
  </si>
  <si>
    <t>Municipi del lloc de treball</t>
  </si>
  <si>
    <t>NIF del treballador</t>
  </si>
  <si>
    <t>Nom de l'entitat</t>
  </si>
  <si>
    <t>NIF</t>
  </si>
  <si>
    <t>Activitat econòmica principal (secció CCAE)</t>
  </si>
  <si>
    <t>Memòria tècnica i econòmica</t>
  </si>
  <si>
    <t>Dades de l'entitat</t>
  </si>
  <si>
    <t>Sector d'activitat (Secció CCAE)</t>
  </si>
  <si>
    <t>Activitats administratives i serveis auxiliars</t>
  </si>
  <si>
    <t>Activitats artístiques, recreatives i d’entreteniment</t>
  </si>
  <si>
    <t>Activitats de les llars que donen ocupació a personal domèstic; activitats de les llars que produeixen béns i serveis per a ús propi</t>
  </si>
  <si>
    <t>Activitats financeres i d’assegurances</t>
  </si>
  <si>
    <t>Activitats immobiliàries</t>
  </si>
  <si>
    <t>Activitats professionals, científiques i tècniques</t>
  </si>
  <si>
    <t>Activitats sanitàries i de serveis socials</t>
  </si>
  <si>
    <t>Administració pública, Defensa i Seguretat Social obligatòria</t>
  </si>
  <si>
    <t>Agricultura, ramaderia, silvicultura i pesca</t>
  </si>
  <si>
    <t>Altres serveis</t>
  </si>
  <si>
    <t>Comerç a l’engròs i al detall; reparació de vehicles de motor i motocicletes</t>
  </si>
  <si>
    <t>Construcció</t>
  </si>
  <si>
    <t>Educació</t>
  </si>
  <si>
    <t>Hostaleria</t>
  </si>
  <si>
    <t>Indústries extractives</t>
  </si>
  <si>
    <t>Indústries manufactureres</t>
  </si>
  <si>
    <t>Informació i comunicacions</t>
  </si>
  <si>
    <t>Organismes extraterritorials</t>
  </si>
  <si>
    <t>Subministrament d’aigua; activitats de sanejament, gestió de residus i descontaminació</t>
  </si>
  <si>
    <t>Subministrament d’energia elèctrica, gas, vapor i aire condicionat</t>
  </si>
  <si>
    <t>Transport i emmagatzematge</t>
  </si>
  <si>
    <t>Data d'inici del contracte</t>
  </si>
  <si>
    <t>data_inici</t>
  </si>
  <si>
    <t>Data_fi</t>
  </si>
  <si>
    <t>dies totals</t>
  </si>
  <si>
    <t>mesos sencers</t>
  </si>
  <si>
    <t>data mesos sencers</t>
  </si>
  <si>
    <t>dies restants</t>
  </si>
  <si>
    <t>dies</t>
  </si>
  <si>
    <t>mesos</t>
  </si>
  <si>
    <t>SERVEI PÚBLIC D’OCUPACIÓ DE CATALUNYA</t>
  </si>
  <si>
    <t>Lloc de treball (adreça i codi postal)</t>
  </si>
  <si>
    <t>Num</t>
  </si>
  <si>
    <t>Total import sol·licitat (aquest import total s'ha de copiar al formulari de sol·licitud, a la casella "Import sol·licitat":</t>
  </si>
  <si>
    <t>Import subvencionable</t>
  </si>
  <si>
    <t>Tasques assignades (funcions)</t>
  </si>
  <si>
    <t>Número d'oferta Oficina de Treball</t>
  </si>
  <si>
    <t>Grup de cotització</t>
  </si>
  <si>
    <t>3 a 7</t>
  </si>
  <si>
    <t>8 a 11</t>
  </si>
  <si>
    <t>Grup de cotitzacio</t>
  </si>
  <si>
    <t>Mòdul</t>
  </si>
  <si>
    <t>Col·lectiu subvencionable</t>
  </si>
  <si>
    <t>Col·lectiu</t>
  </si>
  <si>
    <t>Persones desocupades de 45 anys o més</t>
  </si>
  <si>
    <t>Persones desocupades de llarga durada de 30 anys o més</t>
  </si>
  <si>
    <t>Persones desocupades migrades d’origen extracomunitari de 30 anys o més</t>
  </si>
  <si>
    <t>Mòdul econòmic mensual</t>
  </si>
  <si>
    <t>L'import subvencionable s'obté de multimplicar el mòdul econòmic mensual per 12 mesos.</t>
  </si>
  <si>
    <r>
      <t xml:space="preserve">L'incompliment d'aquesta permanència comportarà </t>
    </r>
    <r>
      <rPr>
        <b/>
        <sz val="8"/>
        <color theme="1"/>
        <rFont val="Arial"/>
        <family val="2"/>
      </rPr>
      <t>la revocació parcial</t>
    </r>
    <r>
      <rPr>
        <sz val="8"/>
        <color theme="1"/>
        <rFont val="Arial"/>
        <family val="2"/>
      </rPr>
      <t xml:space="preserve"> de la subvenció en els termes previstos en la base 25 de l'annex 1 de l'Ordre de Bases, amb l'excepció que aquesta sigui per causes atribuïdes a la baixa voluntària de la persona contractada, per jubilació, mort, incapacitat permanent total o absoluta o gran invalidesa de la persona treballadora, o per acomiadament disciplinari.</t>
    </r>
  </si>
  <si>
    <t>Dones desocupades de 30 anys o més en situació de vulnerabilitat</t>
  </si>
  <si>
    <t>Aquesta memòria s'ha d'enviar com a document annex al formulari de sol·licitud.
La signatura del formulari de sol·licitud comporta també la signatura d'aquest document annex.</t>
  </si>
  <si>
    <t>Nom i cognoms</t>
  </si>
  <si>
    <t>CCAE</t>
  </si>
  <si>
    <t>El període subvencionable es determina en funció de la data de subscripció del contracte i de la data de finalització del programa, i comprèn el període de contractació subvencionat de 12 mesos així com un període de permanència posterior de 12 mesos en la contractació.</t>
  </si>
  <si>
    <t>Contracte subvencionat pel Servei Públic d'Ocupació de Catalunya i amb el cofinançament del Fons Social Europeu Plus.
Contracte de treball efectuat d'acord amb les condicions establertes a l'Ordre EMT/214/2021, de 17 de novembre, modificada per l'Ordre EMT/213/2023, d'1 de setembre.</t>
  </si>
  <si>
    <t>Sol·licitud de subvenció per a la contractació Laboral de persones en situació de major vulnerabilitat  (convocatòria 2025)</t>
  </si>
  <si>
    <t>Informació addicional: http://serveiocupacio.gencat.cat/ca/soc/proteccio-de-dades/</t>
  </si>
  <si>
    <t>https://serveiocupacio.gencat.cat/ca/soc/proteccio-de-dades/dret-de-les-persones-interessades/</t>
  </si>
  <si>
    <r>
      <rPr>
        <b/>
        <sz val="8"/>
        <rFont val="Arial"/>
        <family val="2"/>
      </rPr>
      <t>Informació bàsica sobre protecció de dades del tractament: Base de dades de subvencions i ajuts</t>
    </r>
    <r>
      <rPr>
        <sz val="8"/>
        <rFont val="Arial"/>
        <family val="2"/>
      </rPr>
      <t xml:space="preserve">.
</t>
    </r>
    <r>
      <rPr>
        <b/>
        <sz val="8"/>
        <rFont val="Arial"/>
        <family val="2"/>
      </rPr>
      <t>Responsable del tractament:</t>
    </r>
    <r>
      <rPr>
        <sz val="8"/>
        <rFont val="Arial"/>
        <family val="2"/>
      </rPr>
      <t xml:space="preserve"> Direcció del Servei Públic d'Ocupació de Catalunya.
</t>
    </r>
    <r>
      <rPr>
        <b/>
        <sz val="8"/>
        <rFont val="Arial"/>
        <family val="2"/>
      </rPr>
      <t>Finalitat</t>
    </r>
    <r>
      <rPr>
        <sz val="8"/>
        <rFont val="Arial"/>
        <family val="2"/>
      </rPr>
      <t xml:space="preserve">: Gestionar els expedients de subvencions i ajuts del SOC.
</t>
    </r>
    <r>
      <rPr>
        <b/>
        <sz val="8"/>
        <rFont val="Arial"/>
        <family val="2"/>
      </rPr>
      <t>Drets de les persones interessades:</t>
    </r>
    <r>
      <rPr>
        <sz val="8"/>
        <rFont val="Arial"/>
        <family val="2"/>
      </rPr>
      <t xml:space="preserve"> Podeu sol·licitar l'accés i la rectificació de les vostres dades, així com la supressió o la limitació del tractament quan sigui procedent i l'oposició. Procediment per exercir els vostres drets a </t>
    </r>
    <r>
      <rPr>
        <sz val="8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</si>
</sst>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Helvetica*"/>
    </font>
    <font>
      <i/>
      <sz val="9"/>
      <name val="Helvetica*"/>
    </font>
    <font>
      <b/>
      <sz val="10"/>
      <name val="Helvetica*"/>
    </font>
    <font>
      <sz val="8"/>
      <name val="Helvetica Light*"/>
    </font>
    <font>
      <sz val="8"/>
      <color indexed="8"/>
      <name val="Helvetica Light*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Helvetica Light*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1" xfId="0" applyBorder="1"/>
    <xf numFmtId="0" fontId="6" fillId="0" borderId="3" xfId="1" applyFont="1" applyBorder="1" applyAlignment="1">
      <alignment readingOrder="1"/>
    </xf>
    <xf numFmtId="0" fontId="6" fillId="0" borderId="0" xfId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2" borderId="1" xfId="0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1" xfId="0" applyFont="1" applyBorder="1"/>
    <xf numFmtId="14" fontId="8" fillId="0" borderId="1" xfId="0" applyNumberFormat="1" applyFont="1" applyBorder="1"/>
    <xf numFmtId="0" fontId="6" fillId="0" borderId="4" xfId="1" applyFont="1" applyBorder="1"/>
    <xf numFmtId="0" fontId="6" fillId="0" borderId="0" xfId="1" applyFont="1"/>
    <xf numFmtId="44" fontId="13" fillId="4" borderId="1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left"/>
    </xf>
    <xf numFmtId="0" fontId="9" fillId="0" borderId="8" xfId="0" applyFont="1" applyBorder="1"/>
    <xf numFmtId="0" fontId="10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0" fillId="0" borderId="8" xfId="0" applyBorder="1"/>
    <xf numFmtId="0" fontId="6" fillId="0" borderId="5" xfId="1" applyFont="1" applyBorder="1" applyAlignment="1" applyProtection="1">
      <alignment horizontal="left" wrapText="1"/>
      <protection locked="0"/>
    </xf>
    <xf numFmtId="4" fontId="0" fillId="0" borderId="0" xfId="0" applyNumberFormat="1"/>
    <xf numFmtId="0" fontId="13" fillId="0" borderId="0" xfId="0" applyFont="1"/>
    <xf numFmtId="0" fontId="0" fillId="2" borderId="0" xfId="0" applyFill="1"/>
    <xf numFmtId="0" fontId="13" fillId="4" borderId="1" xfId="0" applyFont="1" applyFill="1" applyBorder="1" applyAlignment="1">
      <alignment horizontal="center" vertical="center" wrapText="1"/>
    </xf>
    <xf numFmtId="44" fontId="15" fillId="4" borderId="1" xfId="0" applyNumberFormat="1" applyFont="1" applyFill="1" applyBorder="1"/>
    <xf numFmtId="0" fontId="6" fillId="0" borderId="1" xfId="0" applyFont="1" applyBorder="1" applyAlignment="1" applyProtection="1">
      <alignment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6" fillId="0" borderId="1" xfId="0" applyFont="1" applyBorder="1"/>
    <xf numFmtId="0" fontId="16" fillId="0" borderId="0" xfId="0" applyFont="1"/>
    <xf numFmtId="44" fontId="13" fillId="4" borderId="1" xfId="2" applyFont="1" applyFill="1" applyBorder="1" applyAlignment="1" applyProtection="1">
      <alignment horizontal="center" vertical="center"/>
    </xf>
    <xf numFmtId="44" fontId="13" fillId="4" borderId="1" xfId="2" applyFont="1" applyFill="1" applyBorder="1" applyAlignment="1" applyProtection="1">
      <alignment horizontal="center" vertical="center" wrapText="1"/>
    </xf>
    <xf numFmtId="0" fontId="11" fillId="0" borderId="0" xfId="3" applyAlignment="1" applyProtection="1"/>
    <xf numFmtId="0" fontId="14" fillId="0" borderId="0" xfId="3" applyFont="1" applyFill="1" applyAlignment="1" applyProtection="1">
      <alignment horizontal="left" vertical="top" wrapText="1"/>
    </xf>
    <xf numFmtId="0" fontId="9" fillId="0" borderId="0" xfId="0" applyFont="1" applyAlignment="1">
      <alignment horizontal="right"/>
    </xf>
    <xf numFmtId="0" fontId="6" fillId="0" borderId="1" xfId="1" applyFont="1" applyBorder="1" applyAlignment="1" applyProtection="1">
      <alignment horizontal="left" wrapText="1"/>
      <protection locked="0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center" wrapText="1"/>
    </xf>
  </cellXfs>
  <cellStyles count="4">
    <cellStyle name="Enllaç" xfId="3" builtinId="8"/>
    <cellStyle name="Moneda" xfId="2" builtinId="4"/>
    <cellStyle name="Normal" xfId="0" builtinId="0"/>
    <cellStyle name="Normal 2" xfId="1"/>
  </cellStyles>
  <dxfs count="3"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ula1" displayName="Taula1" ref="F7:G9" totalsRowShown="0">
  <autoFilter ref="F7:G9"/>
  <tableColumns count="2">
    <tableColumn id="1" name="Grup de cotitzacio"/>
    <tableColumn id="2" name="Mòdul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ula2" displayName="Taula2" ref="A41:A45" totalsRowShown="0" dataDxfId="1">
  <autoFilter ref="A41:A45"/>
  <tableColumns count="1">
    <tableColumn id="1" name="Col·lectiu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rveiocupacio.gencat.cat/ca/soc/proteccio-de-dades/" TargetMode="External"/><Relationship Id="rId1" Type="http://schemas.openxmlformats.org/officeDocument/2006/relationships/hyperlink" Target="https://serveiocupacio.gencat.cat/ca/soc/proteccio-de-dades/dret-de-les-persones-interessades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view="pageLayout" zoomScaleNormal="100" zoomScaleSheetLayoutView="90" workbookViewId="0">
      <selection activeCell="K6" sqref="K6:N6"/>
    </sheetView>
  </sheetViews>
  <sheetFormatPr defaultRowHeight="14.4"/>
  <cols>
    <col min="1" max="1" width="3.109375" customWidth="1"/>
    <col min="2" max="2" width="9.88671875" customWidth="1"/>
    <col min="3" max="3" width="20" customWidth="1"/>
    <col min="4" max="4" width="20.77734375" customWidth="1"/>
    <col min="5" max="5" width="0.6640625" hidden="1" customWidth="1"/>
    <col min="6" max="6" width="13.21875" customWidth="1"/>
    <col min="7" max="7" width="15.88671875" customWidth="1"/>
    <col min="8" max="8" width="6" customWidth="1"/>
    <col min="9" max="9" width="9.109375" customWidth="1"/>
    <col min="10" max="10" width="12.88671875" customWidth="1"/>
    <col min="11" max="11" width="8" customWidth="1"/>
    <col min="12" max="12" width="11.88671875" customWidth="1"/>
    <col min="13" max="13" width="8.5546875" customWidth="1"/>
    <col min="14" max="14" width="10.21875" customWidth="1"/>
    <col min="15" max="15" width="2.21875" customWidth="1"/>
  </cols>
  <sheetData>
    <row r="1" spans="1:14" ht="15.6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18.600000000000001" customHeight="1">
      <c r="A2" s="43" t="s">
        <v>65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0.6" customHeight="1" thickBo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ht="15" thickBot="1">
      <c r="A4" s="45" t="s">
        <v>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>
      <c r="A5" s="2" t="s">
        <v>3</v>
      </c>
      <c r="B5" s="3"/>
      <c r="C5" s="3"/>
      <c r="D5" s="3"/>
      <c r="E5" s="3"/>
      <c r="G5" s="4"/>
      <c r="H5" s="4"/>
      <c r="I5" s="4"/>
      <c r="J5" s="3" t="s">
        <v>4</v>
      </c>
      <c r="K5" s="12" t="s">
        <v>5</v>
      </c>
      <c r="L5" s="13"/>
      <c r="N5" s="5"/>
    </row>
    <row r="6" spans="1:14" ht="13.5" customHeight="1">
      <c r="A6" s="42"/>
      <c r="B6" s="42"/>
      <c r="C6" s="42"/>
      <c r="D6" s="42"/>
      <c r="E6" s="42"/>
      <c r="F6" s="42"/>
      <c r="G6" s="42"/>
      <c r="H6" s="26"/>
      <c r="I6" s="26"/>
      <c r="J6" s="32"/>
      <c r="K6" s="42"/>
      <c r="L6" s="42"/>
      <c r="M6" s="42"/>
      <c r="N6" s="42"/>
    </row>
    <row r="7" spans="1:14" ht="2.25" customHeight="1"/>
    <row r="8" spans="1:14" ht="27.6" customHeight="1">
      <c r="A8" s="16" t="s">
        <v>41</v>
      </c>
      <c r="B8" s="15" t="s">
        <v>2</v>
      </c>
      <c r="C8" s="15" t="s">
        <v>61</v>
      </c>
      <c r="D8" s="15" t="s">
        <v>51</v>
      </c>
      <c r="E8" s="15" t="s">
        <v>62</v>
      </c>
      <c r="F8" s="15" t="s">
        <v>0</v>
      </c>
      <c r="G8" s="15" t="s">
        <v>44</v>
      </c>
      <c r="H8" s="15" t="s">
        <v>46</v>
      </c>
      <c r="I8" s="15" t="s">
        <v>56</v>
      </c>
      <c r="J8" s="15" t="s">
        <v>40</v>
      </c>
      <c r="K8" s="15" t="s">
        <v>1</v>
      </c>
      <c r="L8" s="15" t="s">
        <v>45</v>
      </c>
      <c r="M8" s="15" t="s">
        <v>30</v>
      </c>
      <c r="N8" s="15" t="s">
        <v>43</v>
      </c>
    </row>
    <row r="9" spans="1:14" ht="23.7" customHeight="1">
      <c r="A9" s="17">
        <v>1</v>
      </c>
      <c r="B9" s="18"/>
      <c r="C9" s="19"/>
      <c r="D9" s="19"/>
      <c r="E9" s="30">
        <f>$K$6</f>
        <v>0</v>
      </c>
      <c r="F9" s="19"/>
      <c r="G9" s="19"/>
      <c r="H9" s="19"/>
      <c r="I9" s="38">
        <f>IFERROR(VLOOKUP(H9,Taula1[],2,0),0)</f>
        <v>0</v>
      </c>
      <c r="J9" s="19"/>
      <c r="K9" s="19"/>
      <c r="L9" s="19"/>
      <c r="M9" s="20"/>
      <c r="N9" s="14">
        <f>I9*12</f>
        <v>0</v>
      </c>
    </row>
    <row r="10" spans="1:14" ht="23.7" customHeight="1">
      <c r="A10" s="17">
        <v>2</v>
      </c>
      <c r="B10" s="18"/>
      <c r="C10" s="19"/>
      <c r="D10" s="19"/>
      <c r="E10" s="30">
        <f t="shared" ref="E10:E18" si="0">$K$6</f>
        <v>0</v>
      </c>
      <c r="F10" s="19"/>
      <c r="G10" s="19"/>
      <c r="H10" s="19"/>
      <c r="I10" s="38">
        <f>IFERROR(VLOOKUP(H10,Taula1[],2,0),0)</f>
        <v>0</v>
      </c>
      <c r="J10" s="19"/>
      <c r="K10" s="19"/>
      <c r="L10" s="19"/>
      <c r="M10" s="20"/>
      <c r="N10" s="14">
        <f t="shared" ref="N10:N13" si="1">I10*12</f>
        <v>0</v>
      </c>
    </row>
    <row r="11" spans="1:14" ht="23.7" customHeight="1">
      <c r="A11" s="17">
        <v>3</v>
      </c>
      <c r="B11" s="18"/>
      <c r="C11" s="19"/>
      <c r="D11" s="19"/>
      <c r="E11" s="30">
        <f t="shared" si="0"/>
        <v>0</v>
      </c>
      <c r="F11" s="19"/>
      <c r="G11" s="19"/>
      <c r="H11" s="19"/>
      <c r="I11" s="38">
        <f>IFERROR(VLOOKUP(H11,Taula1[],2,0),0)</f>
        <v>0</v>
      </c>
      <c r="J11" s="19"/>
      <c r="K11" s="19"/>
      <c r="L11" s="19"/>
      <c r="M11" s="20"/>
      <c r="N11" s="14">
        <f t="shared" si="1"/>
        <v>0</v>
      </c>
    </row>
    <row r="12" spans="1:14" ht="23.7" customHeight="1">
      <c r="A12" s="17">
        <v>4</v>
      </c>
      <c r="B12" s="18"/>
      <c r="C12" s="19"/>
      <c r="D12" s="19"/>
      <c r="E12" s="30">
        <f t="shared" si="0"/>
        <v>0</v>
      </c>
      <c r="F12" s="19"/>
      <c r="G12" s="19"/>
      <c r="H12" s="19"/>
      <c r="I12" s="38">
        <f>IFERROR(VLOOKUP(H12,Taula1[],2,0),0)</f>
        <v>0</v>
      </c>
      <c r="J12" s="19"/>
      <c r="K12" s="19"/>
      <c r="L12" s="19"/>
      <c r="M12" s="20"/>
      <c r="N12" s="14">
        <f t="shared" si="1"/>
        <v>0</v>
      </c>
    </row>
    <row r="13" spans="1:14" ht="23.7" customHeight="1">
      <c r="A13" s="17">
        <v>5</v>
      </c>
      <c r="B13" s="18"/>
      <c r="C13" s="19"/>
      <c r="D13" s="19"/>
      <c r="E13" s="30">
        <f t="shared" si="0"/>
        <v>0</v>
      </c>
      <c r="F13" s="19"/>
      <c r="G13" s="19"/>
      <c r="H13" s="19"/>
      <c r="I13" s="38">
        <f>IFERROR(VLOOKUP(H13,Taula1[],2,0),0)</f>
        <v>0</v>
      </c>
      <c r="J13" s="19"/>
      <c r="K13" s="19"/>
      <c r="L13" s="19"/>
      <c r="M13" s="20"/>
      <c r="N13" s="14">
        <f t="shared" si="1"/>
        <v>0</v>
      </c>
    </row>
    <row r="14" spans="1:14" ht="23.7" customHeight="1">
      <c r="A14" s="17">
        <v>6</v>
      </c>
      <c r="B14" s="18"/>
      <c r="C14" s="19"/>
      <c r="D14" s="19"/>
      <c r="E14" s="30">
        <f t="shared" si="0"/>
        <v>0</v>
      </c>
      <c r="F14" s="19"/>
      <c r="G14" s="19"/>
      <c r="H14" s="19"/>
      <c r="I14" s="38">
        <f>IFERROR(VLOOKUP(H14,Taula1[],2,0),0)</f>
        <v>0</v>
      </c>
      <c r="J14" s="19"/>
      <c r="K14" s="19"/>
      <c r="L14" s="19"/>
      <c r="M14" s="20"/>
      <c r="N14" s="14">
        <f t="shared" ref="N14" si="2">I14*12</f>
        <v>0</v>
      </c>
    </row>
    <row r="15" spans="1:14" s="34" customFormat="1" ht="23.7" customHeight="1">
      <c r="A15" s="17">
        <v>7</v>
      </c>
      <c r="B15" s="18"/>
      <c r="C15" s="19"/>
      <c r="D15" s="19"/>
      <c r="E15" s="33">
        <f t="shared" si="0"/>
        <v>0</v>
      </c>
      <c r="F15" s="19"/>
      <c r="G15" s="19"/>
      <c r="H15" s="19"/>
      <c r="I15" s="38">
        <f>IFERROR(VLOOKUP(H15,Taula1[],2,0),0)</f>
        <v>0</v>
      </c>
      <c r="J15" s="19"/>
      <c r="K15" s="19"/>
      <c r="L15" s="19"/>
      <c r="M15" s="20"/>
      <c r="N15" s="37">
        <f t="shared" ref="N15" si="3">I15*12</f>
        <v>0</v>
      </c>
    </row>
    <row r="16" spans="1:14" s="34" customFormat="1" ht="23.7" customHeight="1">
      <c r="A16" s="17">
        <v>8</v>
      </c>
      <c r="B16" s="18"/>
      <c r="C16" s="19"/>
      <c r="D16" s="19"/>
      <c r="E16" s="33">
        <f t="shared" si="0"/>
        <v>0</v>
      </c>
      <c r="F16" s="19"/>
      <c r="G16" s="19"/>
      <c r="H16" s="19"/>
      <c r="I16" s="38">
        <f>IFERROR(VLOOKUP(H16,Taula1[],2,0),0)</f>
        <v>0</v>
      </c>
      <c r="J16" s="19"/>
      <c r="K16" s="19"/>
      <c r="L16" s="19"/>
      <c r="M16" s="20"/>
      <c r="N16" s="37">
        <f t="shared" ref="N16" si="4">I16*12</f>
        <v>0</v>
      </c>
    </row>
    <row r="17" spans="1:14" s="34" customFormat="1" ht="23.7" customHeight="1">
      <c r="A17" s="17">
        <v>9</v>
      </c>
      <c r="B17" s="18"/>
      <c r="C17" s="19"/>
      <c r="D17" s="19"/>
      <c r="E17" s="33">
        <f t="shared" si="0"/>
        <v>0</v>
      </c>
      <c r="F17" s="19"/>
      <c r="G17" s="19"/>
      <c r="H17" s="19"/>
      <c r="I17" s="38">
        <f>IFERROR(VLOOKUP(H17,Taula1[],2,0),0)</f>
        <v>0</v>
      </c>
      <c r="J17" s="19"/>
      <c r="K17" s="19"/>
      <c r="L17" s="19"/>
      <c r="M17" s="20"/>
      <c r="N17" s="37">
        <f t="shared" ref="N17:N18" si="5">I17*12</f>
        <v>0</v>
      </c>
    </row>
    <row r="18" spans="1:14" s="34" customFormat="1" ht="23.7" customHeight="1">
      <c r="A18" s="17">
        <v>10</v>
      </c>
      <c r="B18" s="18"/>
      <c r="C18" s="19"/>
      <c r="D18" s="19"/>
      <c r="E18" s="33">
        <f t="shared" si="0"/>
        <v>0</v>
      </c>
      <c r="F18" s="19"/>
      <c r="G18" s="19"/>
      <c r="H18" s="19"/>
      <c r="I18" s="38">
        <f>IFERROR(VLOOKUP(H18,Taula1[],2,0),0)</f>
        <v>0</v>
      </c>
      <c r="J18" s="19"/>
      <c r="K18" s="19"/>
      <c r="L18" s="19"/>
      <c r="M18" s="20"/>
      <c r="N18" s="37">
        <f t="shared" si="5"/>
        <v>0</v>
      </c>
    </row>
    <row r="19" spans="1:14" ht="15.6" customHeight="1">
      <c r="A19" s="41" t="s">
        <v>42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31">
        <f>SUM(N9:N18)</f>
        <v>0</v>
      </c>
    </row>
    <row r="20" spans="1:14">
      <c r="A20" s="28" t="s">
        <v>57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9.95" customHeight="1">
      <c r="A21" s="48" t="s">
        <v>63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ht="20.399999999999999" customHeight="1">
      <c r="A22" s="47" t="s">
        <v>58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ht="4.2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>
      <c r="A24" s="46" t="s">
        <v>64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ht="7.8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4" ht="1.9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23.55" customHeight="1">
      <c r="A27" s="49" t="s">
        <v>60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4">
      <c r="A28" s="21" t="s">
        <v>39</v>
      </c>
      <c r="B28" s="22"/>
      <c r="C28" s="22"/>
      <c r="D28" s="22"/>
      <c r="E28" s="22"/>
      <c r="F28" s="23"/>
      <c r="G28" s="24"/>
      <c r="H28" s="24"/>
      <c r="I28" s="24"/>
      <c r="J28" s="24"/>
      <c r="K28" s="24"/>
      <c r="L28" s="24"/>
      <c r="M28" s="24"/>
      <c r="N28" s="25"/>
    </row>
    <row r="29" spans="1:14" ht="43.5" customHeight="1">
      <c r="A29" s="40" t="s">
        <v>68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ht="10.050000000000001" customHeight="1">
      <c r="A30" s="39" t="s">
        <v>67</v>
      </c>
    </row>
    <row r="31" spans="1:14" ht="10.5" customHeight="1">
      <c r="A31" s="39" t="s">
        <v>66</v>
      </c>
    </row>
  </sheetData>
  <sheetProtection algorithmName="SHA-512" hashValue="NungVw0dLuo3ELd7mhNTLltZ6Q1CnLELxZ2kS64UruZ7kYKQ3+8yxWwr9IzhZZ01l6YmvO8IqTjhUtA229psTA==" saltValue="fDgArpdkrT1/mZT9TDUCtA==" spinCount="100000" sheet="1" objects="1" scenarios="1"/>
  <mergeCells count="12">
    <mergeCell ref="A29:N29"/>
    <mergeCell ref="A19:M19"/>
    <mergeCell ref="K6:N6"/>
    <mergeCell ref="A1:M1"/>
    <mergeCell ref="A2:N2"/>
    <mergeCell ref="A3:M3"/>
    <mergeCell ref="A4:N4"/>
    <mergeCell ref="A6:G6"/>
    <mergeCell ref="A24:N25"/>
    <mergeCell ref="A22:N22"/>
    <mergeCell ref="A21:N21"/>
    <mergeCell ref="A27:N27"/>
  </mergeCells>
  <dataValidations count="4">
    <dataValidation type="list" allowBlank="1" showInputMessage="1" showErrorMessage="1" sqref="K6:L6">
      <formula1>sector</formula1>
    </dataValidation>
    <dataValidation type="date" allowBlank="1" showInputMessage="1" showErrorMessage="1" sqref="M9:M18">
      <formula1>45839</formula1>
      <formula2>46296</formula2>
    </dataValidation>
    <dataValidation type="list" allowBlank="1" showInputMessage="1" showErrorMessage="1" sqref="H9:H18">
      <formula1>"3 a 7,8 a 11"</formula1>
    </dataValidation>
    <dataValidation allowBlank="1" showInputMessage="1" showErrorMessage="1" prompt="Obligatori" sqref="L9:L18"/>
  </dataValidations>
  <hyperlinks>
    <hyperlink ref="A30" r:id="rId1"/>
    <hyperlink ref="A31" r:id="rId2"/>
  </hyperlinks>
  <pageMargins left="0.59055118110236227" right="0.39370078740157483" top="0.70866141732283472" bottom="0.74803149606299213" header="0.31496062992125984" footer="0.31496062992125984"/>
  <pageSetup paperSize="9" scale="89" orientation="landscape" verticalDpi="300" r:id="rId3"/>
  <headerFooter>
    <oddHeader>&amp;L&amp;G&amp;R&amp;"Arial,Normal"&amp;8G146NCTRMV-015-00</oddHeader>
    <oddFooter>&amp;L&amp;G&amp;R&amp;G</oddFoot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Full1!$A$42:$A$45</xm:f>
          </x14:formula1>
          <xm:sqref>D9:D18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45"/>
  <sheetViews>
    <sheetView topLeftCell="A7" workbookViewId="0">
      <selection activeCell="F23" sqref="F23"/>
    </sheetView>
  </sheetViews>
  <sheetFormatPr defaultRowHeight="14.4"/>
  <cols>
    <col min="1" max="1" width="106.5546875" bestFit="1" customWidth="1"/>
    <col min="2" max="2" width="17.88671875" hidden="1" customWidth="1"/>
    <col min="3" max="3" width="18.5546875" hidden="1" customWidth="1"/>
    <col min="4" max="4" width="17.109375" hidden="1" customWidth="1"/>
    <col min="5" max="5" width="19.88671875" hidden="1" customWidth="1"/>
    <col min="6" max="6" width="18" customWidth="1"/>
    <col min="7" max="7" width="12.5546875" customWidth="1"/>
  </cols>
  <sheetData>
    <row r="7" spans="1:13">
      <c r="F7" t="s">
        <v>49</v>
      </c>
      <c r="G7" t="s">
        <v>50</v>
      </c>
    </row>
    <row r="8" spans="1:13">
      <c r="F8" t="s">
        <v>47</v>
      </c>
      <c r="G8" s="27">
        <v>2091.0500000000002</v>
      </c>
    </row>
    <row r="9" spans="1:13">
      <c r="F9" t="s">
        <v>48</v>
      </c>
      <c r="G9" s="27">
        <v>1652.73</v>
      </c>
    </row>
    <row r="16" spans="1:13" ht="20.399999999999999">
      <c r="A16" s="6" t="s">
        <v>8</v>
      </c>
      <c r="B16" s="29"/>
      <c r="F16" s="7" t="s">
        <v>31</v>
      </c>
      <c r="G16" s="7" t="s">
        <v>32</v>
      </c>
      <c r="H16" s="7" t="s">
        <v>33</v>
      </c>
      <c r="I16" s="7" t="s">
        <v>34</v>
      </c>
      <c r="J16" s="7" t="s">
        <v>35</v>
      </c>
      <c r="K16" s="7" t="s">
        <v>36</v>
      </c>
      <c r="L16" s="8" t="s">
        <v>37</v>
      </c>
      <c r="M16" s="8" t="s">
        <v>38</v>
      </c>
    </row>
    <row r="17" spans="1:13">
      <c r="A17" s="35" t="s">
        <v>9</v>
      </c>
      <c r="F17" s="9">
        <f>Hoja1!M9</f>
        <v>0</v>
      </c>
      <c r="G17" s="9" t="e">
        <f>Hoja1!#REF!</f>
        <v>#REF!</v>
      </c>
      <c r="H17" s="10" t="e">
        <f>DAYS360(F17,G17,TRUE)+1</f>
        <v>#REF!</v>
      </c>
      <c r="I17" s="10" t="e">
        <f>ROUNDDOWN(H17/30,0)</f>
        <v>#REF!</v>
      </c>
      <c r="J17" s="11" t="e">
        <f>IF(I17=0,0,EDATE(F17,I17)-1)</f>
        <v>#REF!</v>
      </c>
      <c r="K17" s="10" t="e">
        <f>G17-J17</f>
        <v>#REF!</v>
      </c>
      <c r="L17" s="10" t="e">
        <f>IF(K17&lt;0,DAY(G17),K17)</f>
        <v>#REF!</v>
      </c>
      <c r="M17" s="1" t="e">
        <f>IF(K17&lt;0,ROUNDDOWN(H17/30,0)-1,ROUNDDOWN(H17/30,0))</f>
        <v>#REF!</v>
      </c>
    </row>
    <row r="18" spans="1:13">
      <c r="A18" s="35" t="s">
        <v>10</v>
      </c>
      <c r="F18" s="9">
        <f>Hoja1!M10</f>
        <v>0</v>
      </c>
      <c r="G18" s="9" t="e">
        <f>Hoja1!#REF!</f>
        <v>#REF!</v>
      </c>
      <c r="H18" s="10" t="e">
        <f>DAYS360(F18,G18,TRUE)+1</f>
        <v>#REF!</v>
      </c>
      <c r="I18" s="10" t="e">
        <f>ROUNDDOWN(H18/30,0)</f>
        <v>#REF!</v>
      </c>
      <c r="J18" s="11" t="e">
        <f>IF(I18=0,0,EDATE(F18,I18)-1)</f>
        <v>#REF!</v>
      </c>
      <c r="K18" s="10" t="e">
        <f>G18-J18</f>
        <v>#REF!</v>
      </c>
      <c r="L18" s="10" t="e">
        <f>IF(K18&lt;0,DAY(G18),K18)</f>
        <v>#REF!</v>
      </c>
      <c r="M18" s="1" t="e">
        <f>IF(K18&lt;0,ROUNDDOWN(H18/30,0)-1,ROUNDDOWN(H18/30,0))</f>
        <v>#REF!</v>
      </c>
    </row>
    <row r="19" spans="1:13">
      <c r="A19" s="35" t="s">
        <v>11</v>
      </c>
      <c r="F19" s="9">
        <f>Hoja1!M11</f>
        <v>0</v>
      </c>
      <c r="G19" s="9" t="e">
        <f>Hoja1!#REF!</f>
        <v>#REF!</v>
      </c>
      <c r="H19" s="10" t="e">
        <f>DAYS360(F19,G19,TRUE)+1</f>
        <v>#REF!</v>
      </c>
      <c r="I19" s="10" t="e">
        <f>ROUNDDOWN(H19/30,0)</f>
        <v>#REF!</v>
      </c>
      <c r="J19" s="11" t="e">
        <f>IF(I19=0,0,EDATE(F19,I19)-1)</f>
        <v>#REF!</v>
      </c>
      <c r="K19" s="10" t="e">
        <f>G19-J19</f>
        <v>#REF!</v>
      </c>
      <c r="L19" s="10" t="e">
        <f>IF(K19&lt;0,DAY(G19),K19)</f>
        <v>#REF!</v>
      </c>
      <c r="M19" s="1" t="e">
        <f>IF(K19&lt;0,ROUNDDOWN(H19/30,0)-1,ROUNDDOWN(H19/30,0))</f>
        <v>#REF!</v>
      </c>
    </row>
    <row r="20" spans="1:13">
      <c r="A20" s="35" t="s">
        <v>12</v>
      </c>
      <c r="F20" s="9">
        <f>Hoja1!M12</f>
        <v>0</v>
      </c>
      <c r="G20" s="9" t="e">
        <f>Hoja1!#REF!</f>
        <v>#REF!</v>
      </c>
      <c r="H20" s="10" t="e">
        <f>DAYS360(F20,G20,TRUE)+1</f>
        <v>#REF!</v>
      </c>
      <c r="I20" s="10" t="e">
        <f>ROUNDDOWN(H20/30,0)</f>
        <v>#REF!</v>
      </c>
      <c r="J20" s="11" t="e">
        <f>IF(I20=0,0,EDATE(F20,I20)-1)</f>
        <v>#REF!</v>
      </c>
      <c r="K20" s="10" t="e">
        <f>G20-J20</f>
        <v>#REF!</v>
      </c>
      <c r="L20" s="10" t="e">
        <f>IF(K20&lt;0,DAY(G20),K20)</f>
        <v>#REF!</v>
      </c>
      <c r="M20" s="1" t="e">
        <f>IF(K20&lt;0,ROUNDDOWN(H20/30,0)-1,ROUNDDOWN(H20/30,0))</f>
        <v>#REF!</v>
      </c>
    </row>
    <row r="21" spans="1:13">
      <c r="A21" s="35" t="s">
        <v>13</v>
      </c>
      <c r="F21" s="9">
        <f>Hoja1!M13</f>
        <v>0</v>
      </c>
      <c r="G21" s="9" t="e">
        <f>Hoja1!#REF!</f>
        <v>#REF!</v>
      </c>
      <c r="H21" s="10" t="e">
        <f>DAYS360(F21,G21,TRUE)+1</f>
        <v>#REF!</v>
      </c>
      <c r="I21" s="10" t="e">
        <f>ROUNDDOWN(H21/30,0)</f>
        <v>#REF!</v>
      </c>
      <c r="J21" s="11" t="e">
        <f>IF(I21=0,0,EDATE(F21,I21)-1)</f>
        <v>#REF!</v>
      </c>
      <c r="K21" s="10" t="e">
        <f>G21-J21</f>
        <v>#REF!</v>
      </c>
      <c r="L21" s="10" t="e">
        <f>IF(K21&lt;0,DAY(G21),K21)</f>
        <v>#REF!</v>
      </c>
      <c r="M21" s="1" t="e">
        <f>IF(K21&lt;0,ROUNDDOWN(H21/30,0)-1,ROUNDDOWN(H21/30,0))</f>
        <v>#REF!</v>
      </c>
    </row>
    <row r="22" spans="1:13">
      <c r="A22" s="35" t="s">
        <v>14</v>
      </c>
      <c r="F22" s="9">
        <f>Hoja1!M14</f>
        <v>0</v>
      </c>
      <c r="G22" s="9" t="e">
        <f>Hoja1!#REF!</f>
        <v>#REF!</v>
      </c>
      <c r="H22" s="10" t="e">
        <f t="shared" ref="H22:H26" si="0">DAYS360(F22,G22,TRUE)+1</f>
        <v>#REF!</v>
      </c>
      <c r="I22" s="10" t="e">
        <f t="shared" ref="I22:I26" si="1">ROUNDDOWN(H22/30,0)</f>
        <v>#REF!</v>
      </c>
      <c r="J22" s="11" t="e">
        <f t="shared" ref="J22:J26" si="2">IF(I22=0,0,EDATE(F22,I22)-1)</f>
        <v>#REF!</v>
      </c>
      <c r="K22" s="10" t="e">
        <f t="shared" ref="K22:K26" si="3">G22-J22</f>
        <v>#REF!</v>
      </c>
      <c r="L22" s="10" t="e">
        <f t="shared" ref="L22:L26" si="4">IF(K22&lt;0,DAY(G22),K22)</f>
        <v>#REF!</v>
      </c>
      <c r="M22" s="1" t="e">
        <f t="shared" ref="M22:M26" si="5">IF(K22&lt;0,ROUNDDOWN(H22/30,0)-1,ROUNDDOWN(H22/30,0))</f>
        <v>#REF!</v>
      </c>
    </row>
    <row r="23" spans="1:13">
      <c r="A23" s="35" t="s">
        <v>15</v>
      </c>
      <c r="F23" s="9">
        <f>Hoja1!M15</f>
        <v>0</v>
      </c>
      <c r="G23" s="9" t="e">
        <f>Hoja1!#REF!</f>
        <v>#REF!</v>
      </c>
      <c r="H23" s="10" t="e">
        <f t="shared" si="0"/>
        <v>#REF!</v>
      </c>
      <c r="I23" s="10" t="e">
        <f t="shared" si="1"/>
        <v>#REF!</v>
      </c>
      <c r="J23" s="11" t="e">
        <f t="shared" si="2"/>
        <v>#REF!</v>
      </c>
      <c r="K23" s="10" t="e">
        <f t="shared" si="3"/>
        <v>#REF!</v>
      </c>
      <c r="L23" s="10" t="e">
        <f t="shared" si="4"/>
        <v>#REF!</v>
      </c>
      <c r="M23" s="1" t="e">
        <f t="shared" si="5"/>
        <v>#REF!</v>
      </c>
    </row>
    <row r="24" spans="1:13">
      <c r="A24" s="35" t="s">
        <v>16</v>
      </c>
      <c r="F24" s="9">
        <f>Hoja1!M16</f>
        <v>0</v>
      </c>
      <c r="G24" s="9" t="e">
        <f>Hoja1!#REF!</f>
        <v>#REF!</v>
      </c>
      <c r="H24" s="10" t="e">
        <f t="shared" si="0"/>
        <v>#REF!</v>
      </c>
      <c r="I24" s="10" t="e">
        <f t="shared" si="1"/>
        <v>#REF!</v>
      </c>
      <c r="J24" s="11" t="e">
        <f t="shared" si="2"/>
        <v>#REF!</v>
      </c>
      <c r="K24" s="10" t="e">
        <f t="shared" si="3"/>
        <v>#REF!</v>
      </c>
      <c r="L24" s="10" t="e">
        <f t="shared" si="4"/>
        <v>#REF!</v>
      </c>
      <c r="M24" s="1" t="e">
        <f t="shared" si="5"/>
        <v>#REF!</v>
      </c>
    </row>
    <row r="25" spans="1:13">
      <c r="A25" s="35" t="s">
        <v>17</v>
      </c>
      <c r="F25" s="9">
        <f>Hoja1!M17</f>
        <v>0</v>
      </c>
      <c r="G25" s="9" t="e">
        <f>Hoja1!#REF!</f>
        <v>#REF!</v>
      </c>
      <c r="H25" s="10" t="e">
        <f t="shared" si="0"/>
        <v>#REF!</v>
      </c>
      <c r="I25" s="10" t="e">
        <f t="shared" si="1"/>
        <v>#REF!</v>
      </c>
      <c r="J25" s="11" t="e">
        <f t="shared" si="2"/>
        <v>#REF!</v>
      </c>
      <c r="K25" s="10" t="e">
        <f t="shared" si="3"/>
        <v>#REF!</v>
      </c>
      <c r="L25" s="10" t="e">
        <f t="shared" si="4"/>
        <v>#REF!</v>
      </c>
      <c r="M25" s="1" t="e">
        <f t="shared" si="5"/>
        <v>#REF!</v>
      </c>
    </row>
    <row r="26" spans="1:13">
      <c r="A26" s="35" t="s">
        <v>18</v>
      </c>
      <c r="F26" s="9">
        <f>Hoja1!M18</f>
        <v>0</v>
      </c>
      <c r="G26" s="9" t="e">
        <f>Hoja1!#REF!</f>
        <v>#REF!</v>
      </c>
      <c r="H26" s="10" t="e">
        <f t="shared" si="0"/>
        <v>#REF!</v>
      </c>
      <c r="I26" s="10" t="e">
        <f t="shared" si="1"/>
        <v>#REF!</v>
      </c>
      <c r="J26" s="11" t="e">
        <f t="shared" si="2"/>
        <v>#REF!</v>
      </c>
      <c r="K26" s="10" t="e">
        <f t="shared" si="3"/>
        <v>#REF!</v>
      </c>
      <c r="L26" s="10" t="e">
        <f t="shared" si="4"/>
        <v>#REF!</v>
      </c>
      <c r="M26" s="1" t="e">
        <f t="shared" si="5"/>
        <v>#REF!</v>
      </c>
    </row>
    <row r="27" spans="1:13">
      <c r="A27" s="35" t="s">
        <v>19</v>
      </c>
    </row>
    <row r="28" spans="1:13">
      <c r="A28" s="35" t="s">
        <v>20</v>
      </c>
    </row>
    <row r="29" spans="1:13">
      <c r="A29" s="35" t="s">
        <v>21</v>
      </c>
    </row>
    <row r="30" spans="1:13">
      <c r="A30" s="35" t="s">
        <v>22</v>
      </c>
    </row>
    <row r="31" spans="1:13">
      <c r="A31" s="35" t="s">
        <v>23</v>
      </c>
    </row>
    <row r="32" spans="1:13">
      <c r="A32" s="35" t="s">
        <v>24</v>
      </c>
    </row>
    <row r="33" spans="1:1">
      <c r="A33" s="35" t="s">
        <v>25</v>
      </c>
    </row>
    <row r="34" spans="1:1">
      <c r="A34" s="35" t="s">
        <v>26</v>
      </c>
    </row>
    <row r="35" spans="1:1">
      <c r="A35" s="35" t="s">
        <v>27</v>
      </c>
    </row>
    <row r="36" spans="1:1">
      <c r="A36" s="35" t="s">
        <v>28</v>
      </c>
    </row>
    <row r="37" spans="1:1">
      <c r="A37" s="35" t="s">
        <v>29</v>
      </c>
    </row>
    <row r="41" spans="1:1">
      <c r="A41" t="s">
        <v>52</v>
      </c>
    </row>
    <row r="42" spans="1:1">
      <c r="A42" s="36" t="s">
        <v>53</v>
      </c>
    </row>
    <row r="43" spans="1:1">
      <c r="A43" s="36" t="s">
        <v>54</v>
      </c>
    </row>
    <row r="44" spans="1:1">
      <c r="A44" s="36" t="s">
        <v>55</v>
      </c>
    </row>
    <row r="45" spans="1:1">
      <c r="A45" s="36" t="s">
        <v>59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Hoja1</vt:lpstr>
      <vt:lpstr>Full1</vt:lpstr>
      <vt:lpstr>Hoja1!Àrea_d'impressió</vt:lpstr>
      <vt:lpstr>sector</vt:lpstr>
    </vt:vector>
  </TitlesOfParts>
  <Manager>Servei de Foment a l'ocupació</Manager>
  <Company>Servei Públic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Memòria tècnica econòmica vulnerables 2025</dc:title>
  <dc:subject>Subvencions per a la contractació de persones en major vulnerabilitat</dc:subject>
  <dc:creator>Generalitat de Catalunya. Servei Públic d'Ocupació de Catalunya</dc:creator>
  <cp:keywords>major, vulnerabilitat, persones, contractació</cp:keywords>
  <dc:description/>
  <cp:lastModifiedBy>Windows User</cp:lastModifiedBy>
  <dcterms:created xsi:type="dcterms:W3CDTF">2015-06-05T18:19:34Z</dcterms:created>
  <dcterms:modified xsi:type="dcterms:W3CDTF">2025-06-13T10:31:49Z</dcterms:modified>
  <cp:category>Formulari G146NCTRMV-015 versió 00</cp:category>
</cp:coreProperties>
</file>