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AquestLlibreDeTreball" defaultThemeVersion="164011"/>
  <mc:AlternateContent xmlns:mc="http://schemas.openxmlformats.org/markup-compatibility/2006">
    <mc:Choice Requires="x15">
      <x15ac:absPath xmlns:x15ac="http://schemas.microsoft.com/office/spreadsheetml/2010/11/ac" url="D:\46972006A\Desktop\SINGULARS 25\Fitxa per Organització\"/>
    </mc:Choice>
  </mc:AlternateContent>
  <workbookProtection workbookPassword="DAA7" lockStructure="1"/>
  <bookViews>
    <workbookView xWindow="0" yWindow="0" windowWidth="28800" windowHeight="12170" firstSheet="1" activeTab="2"/>
  </bookViews>
  <sheets>
    <sheet name="Full2" sheetId="10" state="hidden" r:id="rId1"/>
    <sheet name="INSTRUCCIONS" sheetId="11" r:id="rId2"/>
    <sheet name="DADES ECONÒMIQUES" sheetId="7" r:id="rId3"/>
    <sheet name="PRESSUPOST PROJECTE L1" sheetId="2" r:id="rId4"/>
    <sheet name="PRESSUPOST PROJECTE L2" sheetId="3" r:id="rId5"/>
    <sheet name="PRESSUPOST PROJECTE L3" sheetId="4" r:id="rId6"/>
    <sheet name="PRESSUPOST PROJECTE L4" sheetId="5" r:id="rId7"/>
    <sheet name="PRESSUPOST PROJECTE L5" sheetId="9" r:id="rId8"/>
    <sheet name="DADES LABORALS ENTITAT" sheetId="8" r:id="rId9"/>
    <sheet name="COMPROMISOS" sheetId="6" r:id="rId10"/>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R13" i="8" l="1"/>
  <c r="BQ13" i="8"/>
  <c r="BP13" i="8"/>
  <c r="BO13" i="8"/>
  <c r="W28" i="8" l="1"/>
  <c r="V28" i="8"/>
  <c r="T30" i="5"/>
  <c r="U29" i="4"/>
  <c r="K18" i="6" l="1"/>
  <c r="D17" i="6" l="1"/>
  <c r="J8" i="7" l="1"/>
  <c r="B8" i="7"/>
  <c r="A8" i="7"/>
  <c r="B31" i="7" l="1"/>
  <c r="B32" i="7"/>
  <c r="B33" i="7"/>
  <c r="B34" i="7"/>
  <c r="B30" i="7"/>
  <c r="BN13" i="8" l="1"/>
  <c r="BM13" i="8"/>
  <c r="BL13" i="8"/>
  <c r="BK13" i="8"/>
  <c r="BF13" i="8"/>
  <c r="AL28" i="8" l="1"/>
  <c r="BE13" i="8" s="1"/>
  <c r="AK28" i="8"/>
  <c r="K16" i="6" l="1"/>
  <c r="BG13" i="8" s="1"/>
  <c r="B5" i="2"/>
  <c r="J19" i="7"/>
  <c r="BA13" i="8" l="1"/>
  <c r="AZ13" i="8"/>
  <c r="AW13" i="8"/>
  <c r="AV13" i="8"/>
  <c r="AS13" i="8"/>
  <c r="AP24" i="8"/>
  <c r="AN22" i="8"/>
  <c r="AN23" i="8"/>
  <c r="AN24" i="8"/>
  <c r="AN25" i="8"/>
  <c r="AN26" i="8"/>
  <c r="AN27" i="8"/>
  <c r="AM22" i="8"/>
  <c r="AM23" i="8"/>
  <c r="AM24" i="8"/>
  <c r="AM25" i="8"/>
  <c r="AM26" i="8"/>
  <c r="AM27" i="8"/>
  <c r="B6" i="9" l="1"/>
  <c r="B5" i="9"/>
  <c r="B7" i="5"/>
  <c r="B6" i="5"/>
  <c r="B7" i="4"/>
  <c r="B6" i="4"/>
  <c r="B7" i="3"/>
  <c r="B6" i="3"/>
  <c r="B6" i="2"/>
  <c r="AY13" i="8" l="1"/>
  <c r="T22" i="8"/>
  <c r="T23" i="8"/>
  <c r="T24" i="8"/>
  <c r="T25" i="8"/>
  <c r="T26" i="8"/>
  <c r="T27" i="8"/>
  <c r="M22" i="8"/>
  <c r="M23" i="8"/>
  <c r="M24" i="8"/>
  <c r="M25" i="8"/>
  <c r="M26" i="8"/>
  <c r="M27" i="8"/>
  <c r="C22" i="8"/>
  <c r="C23" i="8"/>
  <c r="C24" i="8"/>
  <c r="C25" i="8"/>
  <c r="C26" i="8"/>
  <c r="C27" i="8"/>
  <c r="F13" i="8"/>
  <c r="E14" i="8"/>
  <c r="E15" i="8"/>
  <c r="E16" i="8"/>
  <c r="E17" i="8"/>
  <c r="E18" i="8"/>
  <c r="E19" i="8"/>
  <c r="E20" i="8"/>
  <c r="E21" i="8"/>
  <c r="E22" i="8"/>
  <c r="E23" i="8"/>
  <c r="E24" i="8"/>
  <c r="E25" i="8"/>
  <c r="E26" i="8"/>
  <c r="E27" i="8"/>
  <c r="E13" i="8"/>
  <c r="D14" i="8"/>
  <c r="D15" i="8"/>
  <c r="D16" i="8"/>
  <c r="D17" i="8"/>
  <c r="D18" i="8"/>
  <c r="D19" i="8"/>
  <c r="D20" i="8"/>
  <c r="D21" i="8"/>
  <c r="D22" i="8"/>
  <c r="D23" i="8"/>
  <c r="D24" i="8"/>
  <c r="D25" i="8"/>
  <c r="D26" i="8"/>
  <c r="D27" i="8"/>
  <c r="D13" i="8"/>
  <c r="B14" i="8"/>
  <c r="B15" i="8"/>
  <c r="B16" i="8"/>
  <c r="B17" i="8"/>
  <c r="B18" i="8"/>
  <c r="B19" i="8"/>
  <c r="B20" i="8"/>
  <c r="B21" i="8"/>
  <c r="B22" i="8"/>
  <c r="B23" i="8"/>
  <c r="B24" i="8"/>
  <c r="B25" i="8"/>
  <c r="B26" i="8"/>
  <c r="B27" i="8"/>
  <c r="B13" i="8"/>
  <c r="A19" i="8"/>
  <c r="A20" i="8"/>
  <c r="A21" i="8"/>
  <c r="A22" i="8"/>
  <c r="A23" i="8"/>
  <c r="A24" i="8"/>
  <c r="A25" i="8"/>
  <c r="A26" i="8"/>
  <c r="A27" i="8"/>
  <c r="A13" i="8"/>
  <c r="U22" i="8" l="1"/>
  <c r="Y22" i="8" s="1"/>
  <c r="U24" i="8"/>
  <c r="AD24" i="8" s="1"/>
  <c r="AI24" i="8" s="1"/>
  <c r="U27" i="8"/>
  <c r="X27" i="8" s="1"/>
  <c r="U26" i="8"/>
  <c r="AC27" i="8"/>
  <c r="U23" i="8"/>
  <c r="U25" i="8"/>
  <c r="H28" i="4"/>
  <c r="G28" i="4"/>
  <c r="F28" i="4"/>
  <c r="E28" i="4"/>
  <c r="D28" i="4"/>
  <c r="I27" i="3"/>
  <c r="T13" i="4"/>
  <c r="G22" i="2"/>
  <c r="D22" i="2"/>
  <c r="Y27" i="8" l="1"/>
  <c r="X22" i="8"/>
  <c r="AB22" i="8"/>
  <c r="AC22" i="8"/>
  <c r="AD22" i="8"/>
  <c r="AI22" i="8" s="1"/>
  <c r="AC24" i="8"/>
  <c r="AB24" i="8"/>
  <c r="X24" i="8"/>
  <c r="Y24" i="8"/>
  <c r="X25" i="8"/>
  <c r="AC25" i="8"/>
  <c r="AB25" i="8"/>
  <c r="AD25" i="8"/>
  <c r="AI25" i="8" s="1"/>
  <c r="Y25" i="8"/>
  <c r="X23" i="8"/>
  <c r="AB23" i="8"/>
  <c r="AD23" i="8"/>
  <c r="AI23" i="8" s="1"/>
  <c r="Y23" i="8"/>
  <c r="AC23" i="8"/>
  <c r="X26" i="8"/>
  <c r="AC26" i="8"/>
  <c r="AB26" i="8"/>
  <c r="AD26" i="8"/>
  <c r="AI26" i="8" s="1"/>
  <c r="Y26" i="8"/>
  <c r="E6" i="5"/>
  <c r="AR13" i="8" l="1"/>
  <c r="AQ13" i="8"/>
  <c r="AN14" i="8"/>
  <c r="AN15" i="8"/>
  <c r="AN16" i="8"/>
  <c r="AN17" i="8"/>
  <c r="AN18" i="8"/>
  <c r="AN19" i="8"/>
  <c r="AN20" i="8"/>
  <c r="AN21" i="8"/>
  <c r="AN13" i="8"/>
  <c r="AM14" i="8"/>
  <c r="AM15" i="8"/>
  <c r="AM16" i="8"/>
  <c r="AM17" i="8"/>
  <c r="AM18" i="8"/>
  <c r="AM19" i="8"/>
  <c r="AM20" i="8"/>
  <c r="AM21" i="8"/>
  <c r="AM13" i="8"/>
  <c r="S28" i="8" l="1"/>
  <c r="L28" i="8"/>
  <c r="C14" i="8"/>
  <c r="C15" i="8"/>
  <c r="C16" i="8"/>
  <c r="C17" i="8"/>
  <c r="C18" i="8"/>
  <c r="C19" i="8"/>
  <c r="C20" i="8"/>
  <c r="C21" i="8"/>
  <c r="D5" i="9" l="1"/>
  <c r="G13" i="9"/>
  <c r="G14" i="9"/>
  <c r="G15" i="9"/>
  <c r="G16" i="9"/>
  <c r="G17" i="9"/>
  <c r="I17" i="9" s="1"/>
  <c r="G18" i="9"/>
  <c r="I18" i="9" s="1"/>
  <c r="G19" i="9"/>
  <c r="I19" i="9" s="1"/>
  <c r="G20" i="9"/>
  <c r="I20" i="9" s="1"/>
  <c r="G21" i="9"/>
  <c r="I21" i="9" s="1"/>
  <c r="G22" i="9"/>
  <c r="I22" i="9" s="1"/>
  <c r="G23" i="9"/>
  <c r="I23" i="9" s="1"/>
  <c r="G24" i="9"/>
  <c r="I24" i="9" s="1"/>
  <c r="G25" i="9"/>
  <c r="I25" i="9" s="1"/>
  <c r="G26" i="9"/>
  <c r="I26" i="9" s="1"/>
  <c r="G27" i="9"/>
  <c r="I27" i="9" s="1"/>
  <c r="G12" i="9"/>
  <c r="F28" i="9"/>
  <c r="E28" i="9"/>
  <c r="D28" i="9"/>
  <c r="T15" i="5" l="1"/>
  <c r="T16" i="5"/>
  <c r="T17" i="5"/>
  <c r="T18" i="5"/>
  <c r="T19" i="5"/>
  <c r="T20" i="5"/>
  <c r="T21" i="5"/>
  <c r="T22" i="5"/>
  <c r="T23" i="5"/>
  <c r="T24" i="5"/>
  <c r="T25" i="5"/>
  <c r="T26" i="5"/>
  <c r="T27" i="5"/>
  <c r="T28" i="5"/>
  <c r="T14" i="5"/>
  <c r="R29" i="5"/>
  <c r="BT13" i="8" s="1"/>
  <c r="P29" i="5"/>
  <c r="BS13" i="8" s="1"/>
  <c r="H29" i="5"/>
  <c r="G29" i="5"/>
  <c r="F29" i="5"/>
  <c r="E29" i="5"/>
  <c r="D29" i="5"/>
  <c r="T15" i="4"/>
  <c r="T16" i="4"/>
  <c r="T17" i="4"/>
  <c r="T18" i="4"/>
  <c r="T19" i="4"/>
  <c r="T20" i="4"/>
  <c r="T21" i="4"/>
  <c r="T22" i="4"/>
  <c r="T23" i="4"/>
  <c r="T24" i="4"/>
  <c r="T25" i="4"/>
  <c r="T26" i="4"/>
  <c r="T27" i="4"/>
  <c r="T14" i="3"/>
  <c r="T15" i="3"/>
  <c r="T16" i="3"/>
  <c r="T17" i="3"/>
  <c r="T18" i="3"/>
  <c r="T19" i="3"/>
  <c r="T20" i="3"/>
  <c r="T21" i="3"/>
  <c r="T22" i="3"/>
  <c r="T23" i="3"/>
  <c r="T24" i="3"/>
  <c r="T25" i="3"/>
  <c r="T26" i="3"/>
  <c r="T27" i="3"/>
  <c r="T13" i="3"/>
  <c r="T14" i="4"/>
  <c r="R28" i="4"/>
  <c r="H28" i="3"/>
  <c r="G28" i="3"/>
  <c r="F28" i="3"/>
  <c r="E28" i="3"/>
  <c r="D28" i="3"/>
  <c r="T28" i="3" l="1"/>
  <c r="T29" i="5"/>
  <c r="S29" i="5" s="1"/>
  <c r="S30" i="5" s="1"/>
  <c r="Q29" i="5" l="1"/>
  <c r="Q30" i="5" s="1"/>
  <c r="E6" i="4" l="1"/>
  <c r="R28" i="3"/>
  <c r="E6" i="3"/>
  <c r="D5" i="2"/>
  <c r="T14" i="8" l="1"/>
  <c r="T15" i="8"/>
  <c r="T16" i="8"/>
  <c r="T17" i="8"/>
  <c r="T18" i="8"/>
  <c r="T19" i="8"/>
  <c r="T20" i="8"/>
  <c r="T21" i="8"/>
  <c r="T13" i="8"/>
  <c r="M14" i="8"/>
  <c r="M15" i="8"/>
  <c r="M16" i="8"/>
  <c r="M17" i="8"/>
  <c r="U17" i="8" s="1"/>
  <c r="X17" i="8" s="1"/>
  <c r="M18" i="8"/>
  <c r="M19" i="8"/>
  <c r="U19" i="8" s="1"/>
  <c r="X19" i="8" s="1"/>
  <c r="M20" i="8"/>
  <c r="U20" i="8" s="1"/>
  <c r="X20" i="8" s="1"/>
  <c r="M21" i="8"/>
  <c r="M13" i="8"/>
  <c r="U21" i="8" l="1"/>
  <c r="X21" i="8" s="1"/>
  <c r="U18" i="8"/>
  <c r="X18" i="8" s="1"/>
  <c r="J9" i="7" l="1"/>
  <c r="AP14" i="8" s="1"/>
  <c r="J10" i="7"/>
  <c r="AP15" i="8" s="1"/>
  <c r="J11" i="7"/>
  <c r="AP16" i="8" s="1"/>
  <c r="J12" i="7"/>
  <c r="AP17" i="8" s="1"/>
  <c r="J13" i="7"/>
  <c r="AP18" i="8" s="1"/>
  <c r="J14" i="7"/>
  <c r="AP19" i="8" s="1"/>
  <c r="J15" i="7"/>
  <c r="AP20" i="8" s="1"/>
  <c r="J16" i="7"/>
  <c r="AP21" i="8" s="1"/>
  <c r="J17" i="7"/>
  <c r="AP22" i="8" s="1"/>
  <c r="J18" i="7"/>
  <c r="AP23" i="8" s="1"/>
  <c r="J20" i="7"/>
  <c r="AP25" i="8" s="1"/>
  <c r="J21" i="7"/>
  <c r="AP26" i="8" s="1"/>
  <c r="J22" i="7"/>
  <c r="AP27" i="8" s="1"/>
  <c r="AP13" i="8"/>
  <c r="H23" i="7"/>
  <c r="AN28" i="8" s="1"/>
  <c r="G23" i="7"/>
  <c r="I8" i="7" l="1"/>
  <c r="AO13" i="8" s="1"/>
  <c r="I10" i="7"/>
  <c r="AO15" i="8" s="1"/>
  <c r="I11" i="7"/>
  <c r="AO16" i="8" s="1"/>
  <c r="I12" i="7"/>
  <c r="AO17" i="8" s="1"/>
  <c r="I13" i="7"/>
  <c r="AO18" i="8" s="1"/>
  <c r="I14" i="7"/>
  <c r="AO19" i="8" s="1"/>
  <c r="I15" i="7"/>
  <c r="AO20" i="8" s="1"/>
  <c r="I16" i="7"/>
  <c r="AO21" i="8" s="1"/>
  <c r="I17" i="7"/>
  <c r="AO22" i="8" s="1"/>
  <c r="I18" i="7"/>
  <c r="AO23" i="8" s="1"/>
  <c r="I19" i="7"/>
  <c r="AO24" i="8" s="1"/>
  <c r="I20" i="7"/>
  <c r="AO25" i="8" s="1"/>
  <c r="I21" i="7"/>
  <c r="AO26" i="8" s="1"/>
  <c r="I22" i="7"/>
  <c r="AO27" i="8" s="1"/>
  <c r="I9" i="7"/>
  <c r="AO14" i="8" s="1"/>
  <c r="H24" i="7"/>
  <c r="BB13" i="8" s="1"/>
  <c r="AM28" i="8"/>
  <c r="J23" i="7"/>
  <c r="K23" i="7" s="1"/>
  <c r="A18" i="8"/>
  <c r="A17" i="8"/>
  <c r="A16" i="8"/>
  <c r="A15" i="8"/>
  <c r="A14" i="8"/>
  <c r="AH28" i="8"/>
  <c r="AG28" i="8"/>
  <c r="AF28" i="8"/>
  <c r="AE28" i="8"/>
  <c r="E15" i="6" l="1"/>
  <c r="D15" i="6"/>
  <c r="AU13" i="8" s="1"/>
  <c r="AP28" i="8"/>
  <c r="U14" i="8"/>
  <c r="U15" i="8"/>
  <c r="U16" i="8"/>
  <c r="U13" i="8"/>
  <c r="AA28" i="8"/>
  <c r="Z28" i="8"/>
  <c r="T28" i="8"/>
  <c r="R28" i="8"/>
  <c r="Q28" i="8"/>
  <c r="P28" i="8"/>
  <c r="O28" i="8"/>
  <c r="N28" i="8"/>
  <c r="M28" i="8"/>
  <c r="K28" i="8"/>
  <c r="J28" i="8"/>
  <c r="I28" i="8"/>
  <c r="H28" i="8"/>
  <c r="G28" i="8"/>
  <c r="D13" i="6" l="1"/>
  <c r="AT13" i="8" s="1"/>
  <c r="E13" i="6"/>
  <c r="AB21" i="8"/>
  <c r="AC21" i="8"/>
  <c r="AC19" i="8"/>
  <c r="AB19" i="8"/>
  <c r="AB27" i="8"/>
  <c r="Y15" i="8"/>
  <c r="AC15" i="8"/>
  <c r="AB15" i="8"/>
  <c r="AB13" i="8"/>
  <c r="AC13" i="8"/>
  <c r="AB20" i="8"/>
  <c r="AC20" i="8"/>
  <c r="AC18" i="8"/>
  <c r="AB18" i="8"/>
  <c r="AC17" i="8"/>
  <c r="AB17" i="8"/>
  <c r="AC16" i="8"/>
  <c r="AB16" i="8"/>
  <c r="Y14" i="8"/>
  <c r="AC14" i="8"/>
  <c r="AB14" i="8"/>
  <c r="AD27" i="8"/>
  <c r="AI27" i="8" s="1"/>
  <c r="AD16" i="8"/>
  <c r="AI16" i="8" s="1"/>
  <c r="Y16" i="8"/>
  <c r="X16" i="8"/>
  <c r="AD21" i="8"/>
  <c r="AI21" i="8" s="1"/>
  <c r="Y21" i="8"/>
  <c r="AD17" i="8"/>
  <c r="AI17" i="8" s="1"/>
  <c r="Y17" i="8"/>
  <c r="AD20" i="8"/>
  <c r="AI20" i="8" s="1"/>
  <c r="Y20" i="8"/>
  <c r="AD19" i="8"/>
  <c r="AI19" i="8" s="1"/>
  <c r="Y19" i="8"/>
  <c r="AD18" i="8"/>
  <c r="AI18" i="8" s="1"/>
  <c r="Y18" i="8"/>
  <c r="AD13" i="8"/>
  <c r="AI13" i="8" s="1"/>
  <c r="Y13" i="8"/>
  <c r="X13" i="8"/>
  <c r="AD15" i="8"/>
  <c r="AI15" i="8" s="1"/>
  <c r="X15" i="8"/>
  <c r="AD14" i="8"/>
  <c r="AI14" i="8" s="1"/>
  <c r="X14" i="8"/>
  <c r="U28" i="8"/>
  <c r="AC28" i="8" s="1"/>
  <c r="AI28" i="8" l="1"/>
  <c r="Y28" i="8"/>
  <c r="AB28" i="8"/>
  <c r="BD13" i="8" s="1"/>
  <c r="X28" i="8"/>
  <c r="BC13" i="8" s="1"/>
  <c r="AD28" i="8"/>
  <c r="K13" i="6" l="1"/>
  <c r="AJ28" i="8"/>
  <c r="H28" i="9"/>
  <c r="C28" i="9"/>
  <c r="B28" i="9"/>
  <c r="I16" i="9"/>
  <c r="I15" i="9"/>
  <c r="I14" i="9"/>
  <c r="I13" i="9"/>
  <c r="AX13" i="8" l="1"/>
  <c r="BH13" i="8"/>
  <c r="G28" i="9"/>
  <c r="I12" i="9"/>
  <c r="I28" i="9" s="1"/>
  <c r="I29" i="9" s="1"/>
  <c r="N29" i="5"/>
  <c r="K29" i="5"/>
  <c r="C29" i="5"/>
  <c r="B29" i="5"/>
  <c r="I28" i="5"/>
  <c r="M28" i="5" s="1"/>
  <c r="I27" i="5"/>
  <c r="M27" i="5" s="1"/>
  <c r="I26" i="5"/>
  <c r="M26" i="5" s="1"/>
  <c r="I25" i="5"/>
  <c r="M25" i="5" s="1"/>
  <c r="I24" i="5"/>
  <c r="M24" i="5" s="1"/>
  <c r="I23" i="5"/>
  <c r="M23" i="5" s="1"/>
  <c r="I22" i="5"/>
  <c r="M22" i="5" s="1"/>
  <c r="I21" i="5"/>
  <c r="M21" i="5" s="1"/>
  <c r="I20" i="5"/>
  <c r="M20" i="5" s="1"/>
  <c r="I19" i="5"/>
  <c r="M19" i="5" s="1"/>
  <c r="I18" i="5"/>
  <c r="M18" i="5" s="1"/>
  <c r="I17" i="5"/>
  <c r="M17" i="5" s="1"/>
  <c r="I16" i="5"/>
  <c r="M16" i="5" s="1"/>
  <c r="I15" i="5"/>
  <c r="I14" i="5"/>
  <c r="M14" i="5" s="1"/>
  <c r="P28" i="4"/>
  <c r="N28" i="4"/>
  <c r="K28" i="4"/>
  <c r="C28" i="4"/>
  <c r="B28" i="4"/>
  <c r="I27" i="4"/>
  <c r="M27" i="4" s="1"/>
  <c r="I26" i="4"/>
  <c r="M26" i="4" s="1"/>
  <c r="I25" i="4"/>
  <c r="M25" i="4" s="1"/>
  <c r="I24" i="4"/>
  <c r="M24" i="4" s="1"/>
  <c r="I23" i="4"/>
  <c r="M23" i="4" s="1"/>
  <c r="I22" i="4"/>
  <c r="M22" i="4" s="1"/>
  <c r="I21" i="4"/>
  <c r="M21" i="4" s="1"/>
  <c r="I20" i="4"/>
  <c r="M20" i="4" s="1"/>
  <c r="I19" i="4"/>
  <c r="M19" i="4" s="1"/>
  <c r="I18" i="4"/>
  <c r="M18" i="4" s="1"/>
  <c r="I17" i="4"/>
  <c r="M17" i="4" s="1"/>
  <c r="I16" i="4"/>
  <c r="M16" i="4" s="1"/>
  <c r="I15" i="4"/>
  <c r="M15" i="4" s="1"/>
  <c r="I14" i="4"/>
  <c r="M14" i="4" s="1"/>
  <c r="I13" i="4"/>
  <c r="M27" i="3"/>
  <c r="I14" i="3"/>
  <c r="M14" i="3" s="1"/>
  <c r="I15" i="3"/>
  <c r="M15" i="3" s="1"/>
  <c r="I16" i="3"/>
  <c r="M16" i="3" s="1"/>
  <c r="I17" i="3"/>
  <c r="M17" i="3" s="1"/>
  <c r="I18" i="3"/>
  <c r="M18" i="3" s="1"/>
  <c r="I19" i="3"/>
  <c r="M19" i="3" s="1"/>
  <c r="I20" i="3"/>
  <c r="M20" i="3" s="1"/>
  <c r="I21" i="3"/>
  <c r="M21" i="3" s="1"/>
  <c r="I22" i="3"/>
  <c r="M22" i="3" s="1"/>
  <c r="I23" i="3"/>
  <c r="M23" i="3" s="1"/>
  <c r="I24" i="3"/>
  <c r="M24" i="3" s="1"/>
  <c r="I25" i="3"/>
  <c r="M25" i="3" s="1"/>
  <c r="I26" i="3"/>
  <c r="M26" i="3" s="1"/>
  <c r="I13" i="3"/>
  <c r="M13" i="3" l="1"/>
  <c r="I28" i="3"/>
  <c r="BI13" i="8" s="1"/>
  <c r="I29" i="5"/>
  <c r="I28" i="4"/>
  <c r="T28" i="4"/>
  <c r="M15" i="5"/>
  <c r="M29" i="5" s="1"/>
  <c r="M13" i="4"/>
  <c r="M28" i="4" s="1"/>
  <c r="Q28" i="4" l="1"/>
  <c r="Q29" i="4" s="1"/>
  <c r="T29" i="4"/>
  <c r="S28" i="4"/>
  <c r="S29" i="4" s="1"/>
  <c r="L29" i="5"/>
  <c r="L30" i="5" s="1"/>
  <c r="J29" i="5"/>
  <c r="J30" i="5" s="1"/>
  <c r="O29" i="5"/>
  <c r="O30" i="5" s="1"/>
  <c r="L28" i="4"/>
  <c r="L29" i="4" s="1"/>
  <c r="J28" i="4"/>
  <c r="J29" i="4" s="1"/>
  <c r="O28" i="4"/>
  <c r="O29" i="4" s="1"/>
  <c r="B28" i="3" l="1"/>
  <c r="K28" i="3"/>
  <c r="BJ13" i="8" s="1"/>
  <c r="M28" i="3" l="1"/>
  <c r="U29" i="3" s="1"/>
  <c r="N28" i="3"/>
  <c r="C28" i="3"/>
  <c r="J28" i="3" l="1"/>
  <c r="J29" i="3" s="1"/>
  <c r="O28" i="3"/>
  <c r="O29" i="3" s="1"/>
  <c r="P28" i="3"/>
  <c r="Q28" i="3" s="1"/>
  <c r="T29" i="3" l="1"/>
  <c r="S28" i="3"/>
  <c r="S29" i="3" s="1"/>
  <c r="Q29" i="3"/>
  <c r="L28" i="3"/>
  <c r="L29" i="3" s="1"/>
  <c r="F13" i="2"/>
  <c r="I13" i="2" s="1"/>
  <c r="F14" i="2"/>
  <c r="I14" i="2" s="1"/>
  <c r="F15" i="2"/>
  <c r="I15" i="2" s="1"/>
  <c r="F16" i="2"/>
  <c r="I16" i="2" s="1"/>
  <c r="F17" i="2"/>
  <c r="I17" i="2" s="1"/>
  <c r="F18" i="2"/>
  <c r="I18" i="2" s="1"/>
  <c r="F19" i="2"/>
  <c r="I19" i="2" s="1"/>
  <c r="F20" i="2"/>
  <c r="I20" i="2" s="1"/>
  <c r="F21" i="2"/>
  <c r="I21" i="2" s="1"/>
  <c r="F12" i="2"/>
  <c r="I12" i="2" s="1"/>
  <c r="F22" i="2" l="1"/>
  <c r="I22" i="2"/>
  <c r="I23" i="2" s="1"/>
  <c r="C22" i="2"/>
  <c r="B22" i="2"/>
  <c r="H22" i="2" l="1"/>
  <c r="H23" i="2" s="1"/>
</calcChain>
</file>

<file path=xl/sharedStrings.xml><?xml version="1.0" encoding="utf-8"?>
<sst xmlns="http://schemas.openxmlformats.org/spreadsheetml/2006/main" count="1328" uniqueCount="1250">
  <si>
    <t>TOTAL</t>
  </si>
  <si>
    <t>Remuneracions de personal</t>
  </si>
  <si>
    <t>Serveis Externs</t>
  </si>
  <si>
    <t>Altres</t>
  </si>
  <si>
    <t>Import subvenció sol·licitada</t>
  </si>
  <si>
    <t xml:space="preserve">Pressupost
</t>
  </si>
  <si>
    <t>Desplaçaments</t>
  </si>
  <si>
    <t>Lloguers</t>
  </si>
  <si>
    <t>Assegurançes</t>
  </si>
  <si>
    <t xml:space="preserve">ENTITAT SOL·LICITANT </t>
  </si>
  <si>
    <t xml:space="preserve">NOM DEL PROJECTE </t>
  </si>
  <si>
    <t xml:space="preserve">NIF </t>
  </si>
  <si>
    <t>Nombre d’estudis tècnics especialitzats (i altres) elaborats durant el projecte.</t>
  </si>
  <si>
    <t>Percentatge de despesa en entitats de l’ESS que s’han contractat com a serveis externs en el projecte.</t>
  </si>
  <si>
    <t>ENTITAT SOL·LICITANT</t>
  </si>
  <si>
    <t>NOM DEL PROJECTE</t>
  </si>
  <si>
    <t>Indirectes
(Incloure despesa auditor)
Màxim 15% del pressupost</t>
  </si>
  <si>
    <t xml:space="preserve">Nombre de productes o serveis desenvolupats/comercialitzats en el projecte. </t>
  </si>
  <si>
    <t>Nombre de llocs de treball creats a través del projecte.</t>
  </si>
  <si>
    <t>Nombre de llocs de treball mantinguts en el projecte.</t>
  </si>
  <si>
    <t>Percentatge de despesa en entitats de l’ESS que s’han contractat com a serveis externs en el projecte</t>
  </si>
  <si>
    <t>Import subvenció sol·licitada corrent</t>
  </si>
  <si>
    <t>Import subvenció sol·licitada inversió</t>
  </si>
  <si>
    <t>L1. GerminESS</t>
  </si>
  <si>
    <t>Serveis Professionals</t>
  </si>
  <si>
    <t>Despeses Generals</t>
  </si>
  <si>
    <t>L2. CreixESS/L3.ArrelESS/L4.Líder.ESS</t>
  </si>
  <si>
    <t>SUBVENCIÓ SOL·LICITADA TOTAL</t>
  </si>
  <si>
    <t>NIF</t>
  </si>
  <si>
    <t>FITXA RESUM I PRESSUPOST PROJECTE LÍNIA 5 OFICINA TÈCNICA</t>
  </si>
  <si>
    <t>ACTUACIÓ</t>
  </si>
  <si>
    <t>Despeses indirectes
(Incloure despesa auditor)
Màxim 15% del pressupost</t>
  </si>
  <si>
    <t>DESPESA CORRENT</t>
  </si>
  <si>
    <t xml:space="preserve">Import cofinançament
</t>
  </si>
  <si>
    <t>L5. Oficina Tècnica</t>
  </si>
  <si>
    <t>Nombre d’auditories tècniques de projectes subvencionats L1,2,3 i 4 realitzades a la finalització del projecte</t>
  </si>
  <si>
    <t>Dades Laborals</t>
  </si>
  <si>
    <t xml:space="preserve">PERSONES TREBALLADORES SÒCIES </t>
  </si>
  <si>
    <t>DONES</t>
  </si>
  <si>
    <t>HOMES</t>
  </si>
  <si>
    <t>&lt;25 ANYS</t>
  </si>
  <si>
    <t>ENTRE 25 I 54 ANYS</t>
  </si>
  <si>
    <t>&gt;54 ANYS</t>
  </si>
  <si>
    <t xml:space="preserve">PERSONES TREBALLADORES NO SÒCIES </t>
  </si>
  <si>
    <t xml:space="preserve">Per cada entitat beneficiària, indica el nombre de jornades a temps parcial o a temps complet, i el nombre de contractes indefinits i temporals de tota la plantilla </t>
  </si>
  <si>
    <t>TIPUS DE JORNADA</t>
  </si>
  <si>
    <t>TIPUS DE CONTRACTE</t>
  </si>
  <si>
    <t>Completa</t>
  </si>
  <si>
    <t>Parcial</t>
  </si>
  <si>
    <t>Indefinit</t>
  </si>
  <si>
    <t>Temporal</t>
  </si>
  <si>
    <t>Quan finalitzi el projecte, indica els llocs de treball de l'actual plantilla que cada entitat beneficiària preveu mantenir en funció del tipus de jornada i de la durada del contracte. Precisa també quants llocs de treball es crearan per desenvolupar el projecte</t>
  </si>
  <si>
    <t>JORNADA</t>
  </si>
  <si>
    <t>DURADA</t>
  </si>
  <si>
    <t xml:space="preserve">Homes </t>
  </si>
  <si>
    <t xml:space="preserve">Dones </t>
  </si>
  <si>
    <r>
      <t xml:space="preserve">Indica el nombre de </t>
    </r>
    <r>
      <rPr>
        <b/>
        <sz val="9"/>
        <color theme="1"/>
        <rFont val="Arial"/>
        <family val="2"/>
      </rPr>
      <t xml:space="preserve">persones treballadores no sòcies </t>
    </r>
    <r>
      <rPr>
        <sz val="9"/>
        <color theme="1"/>
        <rFont val="Arial"/>
        <family val="2"/>
      </rPr>
      <t>de cada entitat beneficiària del projecte diferenciant per sexe i per les franjes d'edat: menor de 25 anys, entre 25 i 54 anys i major de 54 anys.</t>
    </r>
  </si>
  <si>
    <t xml:space="preserve">Pressupost   total </t>
  </si>
  <si>
    <t>Import sol·licitud subvenció</t>
  </si>
  <si>
    <t>Sol·licitant</t>
  </si>
  <si>
    <t>Agrupada 1</t>
  </si>
  <si>
    <t>Agrupada 2</t>
  </si>
  <si>
    <t>Agrupada 3</t>
  </si>
  <si>
    <t>Agrupada 4</t>
  </si>
  <si>
    <t>Agrupada 5</t>
  </si>
  <si>
    <t>Agrupada 6</t>
  </si>
  <si>
    <t>Agrupada 7</t>
  </si>
  <si>
    <t>Agrupada 8</t>
  </si>
  <si>
    <t>Agrupada 9</t>
  </si>
  <si>
    <t>Agrupada 10</t>
  </si>
  <si>
    <t>Agrupada 11</t>
  </si>
  <si>
    <t>Agrupada 12</t>
  </si>
  <si>
    <t>Agrupada 13</t>
  </si>
  <si>
    <t>Agrupada 14</t>
  </si>
  <si>
    <t>Forma Jurídica</t>
  </si>
  <si>
    <t>QUALITAT TREBALL</t>
  </si>
  <si>
    <t>DADES ACTUALS EN EL MOMENT DE LA SOL·LICITUD</t>
  </si>
  <si>
    <t>Cooperativa</t>
  </si>
  <si>
    <t>Associació</t>
  </si>
  <si>
    <t>Fundació</t>
  </si>
  <si>
    <t>Societat Laboral</t>
  </si>
  <si>
    <t>EIX</t>
  </si>
  <si>
    <t>A.IMPACTE GLOBAL</t>
  </si>
  <si>
    <t>B RURAL</t>
  </si>
  <si>
    <t>% Temporals</t>
  </si>
  <si>
    <t>% Indefinits</t>
  </si>
  <si>
    <t>% Jornada completa</t>
  </si>
  <si>
    <t>% Jornada Parcial</t>
  </si>
  <si>
    <t>LLOCS DE TREBALL MANTINGUTS QUAN FINALITZA EL PROJECTE (D'acord amb el nombre de plantilla en el moment de la sol·licitud)</t>
  </si>
  <si>
    <t xml:space="preserve"> INDICADORS QUE SERAN VALIDATS A LA FINALITZACIÓ PROJECTE</t>
  </si>
  <si>
    <t>CCAE</t>
  </si>
  <si>
    <t xml:space="preserve">Línia </t>
  </si>
  <si>
    <t>Codi i descripció CCAE2009</t>
  </si>
  <si>
    <t>01   Agricultura, ramaderia, caça i activitats dels serveis que s'hi relacionen</t>
  </si>
  <si>
    <t>02   Silvicultura i explotació forestal</t>
  </si>
  <si>
    <t>03   Pesca i aqüicultura</t>
  </si>
  <si>
    <t>05   Extracció d'antracita, hulla i lignit</t>
  </si>
  <si>
    <t>06   Extracció de petroli brut i de gas natural</t>
  </si>
  <si>
    <t>07   Extracció de minerals metàl·lics</t>
  </si>
  <si>
    <t>08   Extracció de minerals no metàl·lics ni energètics</t>
  </si>
  <si>
    <t>09   Activitats de suport a les indústries extractives</t>
  </si>
  <si>
    <t>10   Indústries de productes alimentaris</t>
  </si>
  <si>
    <t>11   Fabricació de begudes</t>
  </si>
  <si>
    <t>12   Indústries del tabac</t>
  </si>
  <si>
    <t>13   Indústries tèxtils</t>
  </si>
  <si>
    <t>14   Confecció de peces de vestir</t>
  </si>
  <si>
    <t>15   Indústria del cuir i del calçat</t>
  </si>
  <si>
    <t>16   Indústria de la fusta i del suro, excepte mobles; cistelleria i esparteria</t>
  </si>
  <si>
    <t>17   Indústries del paper</t>
  </si>
  <si>
    <t>18   Arts gràfiques i reproducció de suports enregistrats</t>
  </si>
  <si>
    <t>19   Coqueries i refinació del petroli</t>
  </si>
  <si>
    <t>20   Indústries químiques</t>
  </si>
  <si>
    <t>21   Fabricació de productes farmacèutics</t>
  </si>
  <si>
    <t>22   Fabricació de productes de cautxú i matèries plàstiques</t>
  </si>
  <si>
    <t>23   Fabricació d'altres productes minerals no metàl·lics</t>
  </si>
  <si>
    <t>24   Metal·lúrgia; fabricació de productes bàsics de ferro, acer i ferroaliatges</t>
  </si>
  <si>
    <t>25   Fabricació de productes metàl·lics, excepte maquinària i equips</t>
  </si>
  <si>
    <t>26   Fabricació de productes informàtics, electrònics i òptics</t>
  </si>
  <si>
    <t>27   Fabricació de materials i equips elèctrics</t>
  </si>
  <si>
    <t>28   Fabricació de maquinària i equips ncaa</t>
  </si>
  <si>
    <t>29   Fabricació de vehicles de motor, remolcs i semiremolcs</t>
  </si>
  <si>
    <t>30   Fabricació d'altres materials de transport</t>
  </si>
  <si>
    <t>31   Fabricació de mobles</t>
  </si>
  <si>
    <t>32   Indústries manufactureres diverses</t>
  </si>
  <si>
    <t>33   Reparació i instal·lació de maquinària i equips</t>
  </si>
  <si>
    <t>35   Subministrament d'energia elèctrica, gas, vapor i aire condicionat</t>
  </si>
  <si>
    <t>36   Captació, potabilització i distribució d'aigua</t>
  </si>
  <si>
    <t>37   Recollida i tractament d'aigües residuals</t>
  </si>
  <si>
    <t>38   Activitats de recollida, tractament i eliminació de residus; activitats de valorització</t>
  </si>
  <si>
    <t>39   Activitats de descontaminació i altres serveis de gestió de residus</t>
  </si>
  <si>
    <t>41   Construcció d'immobles</t>
  </si>
  <si>
    <t>42   Construcció d'obres d'enginyeria civil</t>
  </si>
  <si>
    <t>43   Activitats especialitzades de la construcció</t>
  </si>
  <si>
    <t>45   Venda i reparació de vehicles de motor i motocicletes</t>
  </si>
  <si>
    <t>46   Comerç a l'engròs i intermediaris del comerç, excepte vehicles de motor i motocicletes</t>
  </si>
  <si>
    <t>47   Comerç al detall, excepte el comerç de vehicles de motor i motocicletes</t>
  </si>
  <si>
    <t>49   Transport terrestre; transport per canonades</t>
  </si>
  <si>
    <t>50   Transport marítim i per vies de navegació interiors</t>
  </si>
  <si>
    <t>51   Transport aeri</t>
  </si>
  <si>
    <t>52   Emmagatzematge i activitats afins al transport</t>
  </si>
  <si>
    <t>53   Activitats postals i de correus</t>
  </si>
  <si>
    <t>55   Serveis d'allotjament</t>
  </si>
  <si>
    <t>56   Serveis de menjar i begudes</t>
  </si>
  <si>
    <t>58   Edició</t>
  </si>
  <si>
    <t>59   Activitats de cinematografia, de vídeo i de programes de televisió; activitats d'enregistrament de so i edició musical</t>
  </si>
  <si>
    <t>60   Activitats d'emissió i programació de ràdio i televisió</t>
  </si>
  <si>
    <t>61   Telecomunicacions</t>
  </si>
  <si>
    <t>62   Serveis de tecnologies de la informació</t>
  </si>
  <si>
    <t>63   Serveis d'informació</t>
  </si>
  <si>
    <t>64   Mediació financera, excepte assegurances i fons de pensions</t>
  </si>
  <si>
    <t>65   Assegurances, reassegurances i fons de pensions, excepte la Seguretat Social obligatòria</t>
  </si>
  <si>
    <t>66   Activitats auxiliars de la mediació financera i d'assegurances</t>
  </si>
  <si>
    <t>68   Activitats immobiliàries</t>
  </si>
  <si>
    <t>69   Activitats jurídiques i de comptabilitat</t>
  </si>
  <si>
    <t>70   Activitats de les seus centrals; activitats de consultoria de gestió empresarial</t>
  </si>
  <si>
    <t>71   Serveis tècnics d'arquitectura i enginyeria; assajos i anàlisis tècnics</t>
  </si>
  <si>
    <t>72   Recerca i desenvolupament</t>
  </si>
  <si>
    <t>73   Publicitat i estudis de mercat</t>
  </si>
  <si>
    <t>74   Altres activitats professionals, científiques i tècniques</t>
  </si>
  <si>
    <t>75   Activitats veterinàries</t>
  </si>
  <si>
    <t>77   Activitats de lloguer</t>
  </si>
  <si>
    <t>78   Activitats relacionades amb l'ocupació</t>
  </si>
  <si>
    <t>79   Activitats de les agències de viatges, operadors turístics i altres serveis de reserves i activitats que s'hi relacionen</t>
  </si>
  <si>
    <t>80   Activitats de seguretat i investigació</t>
  </si>
  <si>
    <t>81   Serveis a edificis i activitats de jardineria</t>
  </si>
  <si>
    <t>82   Activitats administratives d'oficina i altres activitats auxiliars a les empreses</t>
  </si>
  <si>
    <t>84   Administració pública, Defensa i Seguretat Social obligatòria</t>
  </si>
  <si>
    <t>85   Educació</t>
  </si>
  <si>
    <t>86   Activitats sanitàries</t>
  </si>
  <si>
    <t>87   Activitats de serveis socials amb allotjament</t>
  </si>
  <si>
    <t>88   Activitats de serveis socials sense allotjament</t>
  </si>
  <si>
    <t>90   Activitats de creació, artístiques i d'espectacles</t>
  </si>
  <si>
    <t>91   Activitats de biblioteques, arxius, museus i altres activitats culturals</t>
  </si>
  <si>
    <t>92   Activitats relacionades amb els jocs d'atzar i les apostes</t>
  </si>
  <si>
    <t>93   Activitats esportives, recreatives i d'entreteniment</t>
  </si>
  <si>
    <t>94   Activitats associatives</t>
  </si>
  <si>
    <t>95   Reparació d'ordinadors, d'efectes personals i efectes domèstics</t>
  </si>
  <si>
    <t>96   Altres activitats de serveis personals</t>
  </si>
  <si>
    <t>97   Activitats de les llars que donen ocupació a personal domèstic</t>
  </si>
  <si>
    <t>98   Activitats de les llars que produeixen béns i serveis per a ús propi</t>
  </si>
  <si>
    <t>99   Organismes extraterritorials</t>
  </si>
  <si>
    <t>L2. CreixESS</t>
  </si>
  <si>
    <t>L3. ArrelESS</t>
  </si>
  <si>
    <t>L4. LíderESS. Eix A</t>
  </si>
  <si>
    <t>L4. LíderESS. Eix B</t>
  </si>
  <si>
    <t>L5.Oficina tècnica</t>
  </si>
  <si>
    <r>
      <t xml:space="preserve">Dades Econòmiques </t>
    </r>
    <r>
      <rPr>
        <b/>
        <i/>
        <sz val="8"/>
        <color theme="1"/>
        <rFont val="Arial"/>
        <family val="2"/>
      </rPr>
      <t/>
    </r>
  </si>
  <si>
    <r>
      <t xml:space="preserve">Activitat
</t>
    </r>
    <r>
      <rPr>
        <b/>
        <sz val="8"/>
        <rFont val="Arial"/>
        <family val="2"/>
      </rPr>
      <t>Aquesta línia està destinada a subvencionar exclusivament estudis especialitzats per al desenvolupament d'una nova idea de negoci.</t>
    </r>
  </si>
  <si>
    <t>DESPESA: Exclusivament costos directes de l'elaboració d'estudis de prospecció</t>
  </si>
  <si>
    <t>Abella de la Conca</t>
  </si>
  <si>
    <t>Abrera</t>
  </si>
  <si>
    <t>Àger</t>
  </si>
  <si>
    <t>Agramunt</t>
  </si>
  <si>
    <t>Aguilar de Segarra</t>
  </si>
  <si>
    <t>Agullana</t>
  </si>
  <si>
    <t>Aiguafreda</t>
  </si>
  <si>
    <t>Aiguamúrcia</t>
  </si>
  <si>
    <t>Aiguaviva</t>
  </si>
  <si>
    <t>Aitona</t>
  </si>
  <si>
    <t>Alamús (Els)</t>
  </si>
  <si>
    <t>Alàs i Cerc</t>
  </si>
  <si>
    <t>Albagés (L')</t>
  </si>
  <si>
    <t>Albanyà</t>
  </si>
  <si>
    <t>Albatàrrec</t>
  </si>
  <si>
    <t>Albesa</t>
  </si>
  <si>
    <t>Albi (L')</t>
  </si>
  <si>
    <t>Albinyana</t>
  </si>
  <si>
    <t>Albiol (L')</t>
  </si>
  <si>
    <t>Albons</t>
  </si>
  <si>
    <t>Alcanar</t>
  </si>
  <si>
    <t>Alcanó</t>
  </si>
  <si>
    <t>Alcarràs</t>
  </si>
  <si>
    <t>Alcoletge</t>
  </si>
  <si>
    <t>Alcover</t>
  </si>
  <si>
    <t>Aldea (L')</t>
  </si>
  <si>
    <t>Aldover</t>
  </si>
  <si>
    <t>Aleixar (L')</t>
  </si>
  <si>
    <t>Alella</t>
  </si>
  <si>
    <t>Alfara de Carles</t>
  </si>
  <si>
    <t>Alfarràs</t>
  </si>
  <si>
    <t>Alfés</t>
  </si>
  <si>
    <t>Alforja</t>
  </si>
  <si>
    <t>Algerri</t>
  </si>
  <si>
    <t>Alguaire</t>
  </si>
  <si>
    <t>Alins</t>
  </si>
  <si>
    <t>Alió</t>
  </si>
  <si>
    <t>Almacelles</t>
  </si>
  <si>
    <t>Almatret</t>
  </si>
  <si>
    <t>Almenar</t>
  </si>
  <si>
    <t>Almoster</t>
  </si>
  <si>
    <t>Alòs de Balaguer</t>
  </si>
  <si>
    <t>Alp</t>
  </si>
  <si>
    <t>Alpens</t>
  </si>
  <si>
    <t>Alpicat</t>
  </si>
  <si>
    <t>Alt Àneu</t>
  </si>
  <si>
    <t>Altafulla</t>
  </si>
  <si>
    <t>Amer</t>
  </si>
  <si>
    <t>Ametlla de Mar (L')</t>
  </si>
  <si>
    <t>Ametlla del Vallès (L')</t>
  </si>
  <si>
    <t>Ampolla (L')</t>
  </si>
  <si>
    <t>Amposta</t>
  </si>
  <si>
    <t>Anglès</t>
  </si>
  <si>
    <t>Anglesola</t>
  </si>
  <si>
    <t>Arbeca</t>
  </si>
  <si>
    <t>Arboç (L')</t>
  </si>
  <si>
    <t>Arbolí</t>
  </si>
  <si>
    <t>Arbúcies</t>
  </si>
  <si>
    <t>Arenys de Mar</t>
  </si>
  <si>
    <t>Arenys de Munt</t>
  </si>
  <si>
    <t>Argelaguer</t>
  </si>
  <si>
    <t>Argençola</t>
  </si>
  <si>
    <t>Argentera (L')</t>
  </si>
  <si>
    <t>Argentona</t>
  </si>
  <si>
    <t>Armentera (L')</t>
  </si>
  <si>
    <t>Arnes</t>
  </si>
  <si>
    <t>Arres</t>
  </si>
  <si>
    <t>Arsèguel</t>
  </si>
  <si>
    <t>Artés</t>
  </si>
  <si>
    <t>Artesa de Lleida</t>
  </si>
  <si>
    <t>Artesa de Segre</t>
  </si>
  <si>
    <t>Ascó</t>
  </si>
  <si>
    <t>Aspa</t>
  </si>
  <si>
    <t>Avellanes i Santa Linya (Les)</t>
  </si>
  <si>
    <t>Avià</t>
  </si>
  <si>
    <t>Avinyó</t>
  </si>
  <si>
    <t>Avinyonet de Puigventós</t>
  </si>
  <si>
    <t>Avinyonet del Penedès</t>
  </si>
  <si>
    <t>Badalona</t>
  </si>
  <si>
    <t>Badia del Vallès</t>
  </si>
  <si>
    <t>Bagà</t>
  </si>
  <si>
    <t>Baix Pallars</t>
  </si>
  <si>
    <t>Balaguer</t>
  </si>
  <si>
    <t>Balenyà</t>
  </si>
  <si>
    <t>Balsareny</t>
  </si>
  <si>
    <t>Banyeres del Penedès</t>
  </si>
  <si>
    <t>Banyoles</t>
  </si>
  <si>
    <t>Barbens</t>
  </si>
  <si>
    <t>Barberà de la Conca</t>
  </si>
  <si>
    <t>Barberà del Vallès</t>
  </si>
  <si>
    <t>Barcelona</t>
  </si>
  <si>
    <t>Baronia de Rialb (La)</t>
  </si>
  <si>
    <t>Bàscara</t>
  </si>
  <si>
    <t>Bassella</t>
  </si>
  <si>
    <t>Batea</t>
  </si>
  <si>
    <t>Bausen</t>
  </si>
  <si>
    <t>Begues</t>
  </si>
  <si>
    <t>Begur</t>
  </si>
  <si>
    <t>Belianes</t>
  </si>
  <si>
    <t>Bellaguarda</t>
  </si>
  <si>
    <t>Bellcaire d'Empordà</t>
  </si>
  <si>
    <t>Bellcaire d'Urgell</t>
  </si>
  <si>
    <t>Bell-lloc d'Urgell</t>
  </si>
  <si>
    <t>Bellmunt del Priorat</t>
  </si>
  <si>
    <t>Bellmunt d'Urgell</t>
  </si>
  <si>
    <t>Bellprat</t>
  </si>
  <si>
    <t>Bellpuig</t>
  </si>
  <si>
    <t>Bellvei</t>
  </si>
  <si>
    <t>Bellver de Cerdanya</t>
  </si>
  <si>
    <t>Bellvís</t>
  </si>
  <si>
    <t>Benavent de Segrià</t>
  </si>
  <si>
    <t>Benifallet</t>
  </si>
  <si>
    <t>Benissanet</t>
  </si>
  <si>
    <t>Berga</t>
  </si>
  <si>
    <t>Besalú</t>
  </si>
  <si>
    <t>Bescanó</t>
  </si>
  <si>
    <t>Beuda</t>
  </si>
  <si>
    <t>Bigues i Riells</t>
  </si>
  <si>
    <t>Biosca</t>
  </si>
  <si>
    <t>Bisbal de Falset (La)</t>
  </si>
  <si>
    <t>Bisbal del Penedès (La)</t>
  </si>
  <si>
    <t>Bisbal d'Empordà (La)</t>
  </si>
  <si>
    <t>Biure</t>
  </si>
  <si>
    <t>Blancafort</t>
  </si>
  <si>
    <t>Blanes</t>
  </si>
  <si>
    <t>Boadella i les Escaules</t>
  </si>
  <si>
    <t>Bolvir</t>
  </si>
  <si>
    <t>Bonastre</t>
  </si>
  <si>
    <t>Bòrdes (Es)</t>
  </si>
  <si>
    <t>Bordils</t>
  </si>
  <si>
    <t>Borges Blanques (Les)</t>
  </si>
  <si>
    <t>Borges del Camp (Les)</t>
  </si>
  <si>
    <t>Borrassà</t>
  </si>
  <si>
    <t>Borredà</t>
  </si>
  <si>
    <t>Bossòst</t>
  </si>
  <si>
    <t>Bot</t>
  </si>
  <si>
    <t>Botarell</t>
  </si>
  <si>
    <t>Bovera</t>
  </si>
  <si>
    <t>Bràfim</t>
  </si>
  <si>
    <t>Breda</t>
  </si>
  <si>
    <t>Bruc (El)</t>
  </si>
  <si>
    <t>Brull (El)</t>
  </si>
  <si>
    <t>Brunyola</t>
  </si>
  <si>
    <t>Cabacés</t>
  </si>
  <si>
    <t>Cabanabona</t>
  </si>
  <si>
    <t>Cabanelles</t>
  </si>
  <si>
    <t>Cabanes</t>
  </si>
  <si>
    <t>Cabanyes (Les)</t>
  </si>
  <si>
    <t>Cabó</t>
  </si>
  <si>
    <t>Cabra del Camp</t>
  </si>
  <si>
    <t>Cabrera d'Anoia</t>
  </si>
  <si>
    <t>Cabrera de Mar</t>
  </si>
  <si>
    <t>Cabrils</t>
  </si>
  <si>
    <t>Cadaqués</t>
  </si>
  <si>
    <t>Calaf</t>
  </si>
  <si>
    <t>Calafell</t>
  </si>
  <si>
    <t>Calders</t>
  </si>
  <si>
    <t>Caldes de Malavella</t>
  </si>
  <si>
    <t>Caldes de Montbui</t>
  </si>
  <si>
    <t>Caldes d'Estrac</t>
  </si>
  <si>
    <t>Calella</t>
  </si>
  <si>
    <t>Calldetenes</t>
  </si>
  <si>
    <t>Callús</t>
  </si>
  <si>
    <t>Calonge</t>
  </si>
  <si>
    <t>Calonge de Segarra</t>
  </si>
  <si>
    <t>Camarasa</t>
  </si>
  <si>
    <t>Camarles</t>
  </si>
  <si>
    <t>Cambrils</t>
  </si>
  <si>
    <t>Camós</t>
  </si>
  <si>
    <t>Campdevànol</t>
  </si>
  <si>
    <t>Campelles</t>
  </si>
  <si>
    <t>Campins</t>
  </si>
  <si>
    <t>Campllong</t>
  </si>
  <si>
    <t>Camprodon</t>
  </si>
  <si>
    <t>Canejan</t>
  </si>
  <si>
    <t>Canet d'Adri</t>
  </si>
  <si>
    <t>Canet de Mar</t>
  </si>
  <si>
    <t>Canonja (La)</t>
  </si>
  <si>
    <t>Canovelles</t>
  </si>
  <si>
    <t>Cànoves i Samalús</t>
  </si>
  <si>
    <t>Cantallops</t>
  </si>
  <si>
    <t>Canyelles</t>
  </si>
  <si>
    <t>Capafonts</t>
  </si>
  <si>
    <t>Capçanes</t>
  </si>
  <si>
    <t>Capellades</t>
  </si>
  <si>
    <t>Capmany</t>
  </si>
  <si>
    <t>Capolat</t>
  </si>
  <si>
    <t>Cardedeu</t>
  </si>
  <si>
    <t>Cardona</t>
  </si>
  <si>
    <t>Carme</t>
  </si>
  <si>
    <t>Caseres</t>
  </si>
  <si>
    <t>Cassà de la Selva</t>
  </si>
  <si>
    <t>Casserres</t>
  </si>
  <si>
    <t>Castell de l'Areny</t>
  </si>
  <si>
    <t>Castell de Mur</t>
  </si>
  <si>
    <t>Castellar de la Ribera</t>
  </si>
  <si>
    <t>Castellar de n'Hug</t>
  </si>
  <si>
    <t>Castellar del Riu</t>
  </si>
  <si>
    <t>Castellar del Vallès</t>
  </si>
  <si>
    <t>Castellbell i el Vilar</t>
  </si>
  <si>
    <t>Castellbisbal</t>
  </si>
  <si>
    <t>Castellcir</t>
  </si>
  <si>
    <t>Castelldans</t>
  </si>
  <si>
    <t>Castelldefels</t>
  </si>
  <si>
    <t>Castellet i la Gornal</t>
  </si>
  <si>
    <t>Castellfollit de la Roca</t>
  </si>
  <si>
    <t>Castellfollit de Riubregós</t>
  </si>
  <si>
    <t>Castellfollit del Boix</t>
  </si>
  <si>
    <t>Castellgalí</t>
  </si>
  <si>
    <t>Castellnou de Bages</t>
  </si>
  <si>
    <t>Castellnou de Seana</t>
  </si>
  <si>
    <t>Castelló de Farfanya</t>
  </si>
  <si>
    <t>Castelló d'Empúries</t>
  </si>
  <si>
    <t>Castellolí</t>
  </si>
  <si>
    <t>Castell-Platja d'Aro</t>
  </si>
  <si>
    <t>Castellserà</t>
  </si>
  <si>
    <t>Castellterçol</t>
  </si>
  <si>
    <t>Castellvell del Camp</t>
  </si>
  <si>
    <t>Castellví de la Marca</t>
  </si>
  <si>
    <t>Castellví de Rosanes</t>
  </si>
  <si>
    <t>Catllar (El)</t>
  </si>
  <si>
    <t>Cava</t>
  </si>
  <si>
    <t>Cellera de Ter (La)</t>
  </si>
  <si>
    <t>Celrà</t>
  </si>
  <si>
    <t>Centelles</t>
  </si>
  <si>
    <t>Cercs</t>
  </si>
  <si>
    <t>Cerdanyola del Vallès</t>
  </si>
  <si>
    <t>Cervelló</t>
  </si>
  <si>
    <t>Cervera</t>
  </si>
  <si>
    <t>Cervià de les Garrigues</t>
  </si>
  <si>
    <t>Cervià de Ter</t>
  </si>
  <si>
    <t>Cistella</t>
  </si>
  <si>
    <t>Ciutadilla</t>
  </si>
  <si>
    <t>Clariana de Cardener</t>
  </si>
  <si>
    <t>Cogul (El)</t>
  </si>
  <si>
    <t>Colera</t>
  </si>
  <si>
    <t>Coll de Nargó</t>
  </si>
  <si>
    <t>Collbató</t>
  </si>
  <si>
    <t>Colldejou</t>
  </si>
  <si>
    <t>Collsuspina</t>
  </si>
  <si>
    <t>Colomers</t>
  </si>
  <si>
    <t>Coma i la Pedra (La)</t>
  </si>
  <si>
    <t>Conca de Dalt</t>
  </si>
  <si>
    <t>Conesa</t>
  </si>
  <si>
    <t>Constantí</t>
  </si>
  <si>
    <t>Copons</t>
  </si>
  <si>
    <t>Corbera de Llobregat</t>
  </si>
  <si>
    <t>Corbera d'Ebre</t>
  </si>
  <si>
    <t>Corbins</t>
  </si>
  <si>
    <t>Corçà</t>
  </si>
  <si>
    <t>Cornellà de Llobregat</t>
  </si>
  <si>
    <t>Cornellà del Terri</t>
  </si>
  <si>
    <t>Cornudella de Montsant</t>
  </si>
  <si>
    <t>Creixell</t>
  </si>
  <si>
    <t>Crespià</t>
  </si>
  <si>
    <t>Cruïlles\ Monells i Sant Sadurní de l'Heura</t>
  </si>
  <si>
    <t>Cubelles</t>
  </si>
  <si>
    <t>Cubells</t>
  </si>
  <si>
    <t>Cunit</t>
  </si>
  <si>
    <t>Darnius</t>
  </si>
  <si>
    <t>Das</t>
  </si>
  <si>
    <t>Deltebre</t>
  </si>
  <si>
    <t>Dosrius</t>
  </si>
  <si>
    <t>Duesaigües</t>
  </si>
  <si>
    <t>Escala (L')</t>
  </si>
  <si>
    <t>Esparreguera</t>
  </si>
  <si>
    <t>Espinelves</t>
  </si>
  <si>
    <t>Espluga Calba (L')</t>
  </si>
  <si>
    <t>Espluga de Francolí (L')</t>
  </si>
  <si>
    <t>Esplugues de Llobregat</t>
  </si>
  <si>
    <t>Espolla</t>
  </si>
  <si>
    <t>Esponellà</t>
  </si>
  <si>
    <t>Espot</t>
  </si>
  <si>
    <t>Espunyola (L')</t>
  </si>
  <si>
    <t>Estamariu</t>
  </si>
  <si>
    <t>Estany (L')</t>
  </si>
  <si>
    <t>Estaràs</t>
  </si>
  <si>
    <t>Esterri d'Àneu</t>
  </si>
  <si>
    <t>Esterri de Cardós</t>
  </si>
  <si>
    <t>Falset</t>
  </si>
  <si>
    <t>Far d'Empordà (El)</t>
  </si>
  <si>
    <t>Farrera</t>
  </si>
  <si>
    <t>Fatarella (La)</t>
  </si>
  <si>
    <t>Febró (La)</t>
  </si>
  <si>
    <t>Figaró-Montmany</t>
  </si>
  <si>
    <t>Fígols</t>
  </si>
  <si>
    <t>Fígols i Alinyà</t>
  </si>
  <si>
    <t>Figuera (La)</t>
  </si>
  <si>
    <t>Figueres</t>
  </si>
  <si>
    <t>Figuerola del Camp</t>
  </si>
  <si>
    <t>Flaçà</t>
  </si>
  <si>
    <t>Flix</t>
  </si>
  <si>
    <t>Floresta (La)</t>
  </si>
  <si>
    <t>Fogars de la Selva</t>
  </si>
  <si>
    <t>Fogars de Montclús</t>
  </si>
  <si>
    <t>Foixà</t>
  </si>
  <si>
    <t>Folgueroles</t>
  </si>
  <si>
    <t>Fondarella</t>
  </si>
  <si>
    <t>Fonollosa</t>
  </si>
  <si>
    <t>Fontanals de Cerdanya</t>
  </si>
  <si>
    <t>Fontanilles</t>
  </si>
  <si>
    <t>Fontcoberta</t>
  </si>
  <si>
    <t>Font-rubí</t>
  </si>
  <si>
    <t>Foradada</t>
  </si>
  <si>
    <t>Forallac</t>
  </si>
  <si>
    <t>Forès</t>
  </si>
  <si>
    <t>Fornells de la Selva</t>
  </si>
  <si>
    <t>Fortià</t>
  </si>
  <si>
    <t>Franqueses del Vallès (Les)</t>
  </si>
  <si>
    <t>Freginals</t>
  </si>
  <si>
    <t>Fuliola (La)</t>
  </si>
  <si>
    <t>Fulleda</t>
  </si>
  <si>
    <t>Gaià</t>
  </si>
  <si>
    <t>Galera (La)</t>
  </si>
  <si>
    <t>Gallifa</t>
  </si>
  <si>
    <t>Gandesa</t>
  </si>
  <si>
    <t>Garcia</t>
  </si>
  <si>
    <t>Garidells (Els)</t>
  </si>
  <si>
    <t>Garriga (La)</t>
  </si>
  <si>
    <t>Garrigàs</t>
  </si>
  <si>
    <t>Garrigoles</t>
  </si>
  <si>
    <t>Garriguella</t>
  </si>
  <si>
    <t>Gavà</t>
  </si>
  <si>
    <t>Gavet de la Conca</t>
  </si>
  <si>
    <t>Gelida</t>
  </si>
  <si>
    <t>Ger</t>
  </si>
  <si>
    <t>Gimenells i el Pla de la Font</t>
  </si>
  <si>
    <t>Ginestar</t>
  </si>
  <si>
    <t>Girona</t>
  </si>
  <si>
    <t>Gironella</t>
  </si>
  <si>
    <t>Gisclareny</t>
  </si>
  <si>
    <t>Godall</t>
  </si>
  <si>
    <t>Golmés</t>
  </si>
  <si>
    <t>Gombrèn</t>
  </si>
  <si>
    <t>Gósol</t>
  </si>
  <si>
    <t>Granada (La)</t>
  </si>
  <si>
    <t>Granadella (La)</t>
  </si>
  <si>
    <t>Granera</t>
  </si>
  <si>
    <t>Granja d'Escarp (La)</t>
  </si>
  <si>
    <t>Granollers</t>
  </si>
  <si>
    <t>Granyanella</t>
  </si>
  <si>
    <t>Granyena de les Garrigues</t>
  </si>
  <si>
    <t>Granyena de Segarra</t>
  </si>
  <si>
    <t>Gratallops</t>
  </si>
  <si>
    <t>Gualba</t>
  </si>
  <si>
    <t>Gualta</t>
  </si>
  <si>
    <t>Guardiola de Berguedà</t>
  </si>
  <si>
    <t>Guiamets (Els)</t>
  </si>
  <si>
    <t>Guils de Cerdanya</t>
  </si>
  <si>
    <t>Guimerà</t>
  </si>
  <si>
    <t>Guingueta d'Àneu (La)</t>
  </si>
  <si>
    <t>Guissona</t>
  </si>
  <si>
    <t>Guixers</t>
  </si>
  <si>
    <t>Gurb</t>
  </si>
  <si>
    <t>Horta de Sant Joan</t>
  </si>
  <si>
    <t>Hospitalet de Llobregat (L')</t>
  </si>
  <si>
    <t>Hostalets de Pierola (Els)</t>
  </si>
  <si>
    <t>Hostalric</t>
  </si>
  <si>
    <t>Igualada</t>
  </si>
  <si>
    <t>Isona i Conca Dellà</t>
  </si>
  <si>
    <t>Isòvol</t>
  </si>
  <si>
    <t>Ivars de Noguera</t>
  </si>
  <si>
    <t>Ivars d'Urgell</t>
  </si>
  <si>
    <t>Ivorra</t>
  </si>
  <si>
    <t>Jafre</t>
  </si>
  <si>
    <t>Jonquera (La)</t>
  </si>
  <si>
    <t>Jorba</t>
  </si>
  <si>
    <t>Josa i Tuixén</t>
  </si>
  <si>
    <t>Juià</t>
  </si>
  <si>
    <t>Juncosa</t>
  </si>
  <si>
    <t>Juneda</t>
  </si>
  <si>
    <t>Les</t>
  </si>
  <si>
    <t>Linyola</t>
  </si>
  <si>
    <t>Llacuna (La)</t>
  </si>
  <si>
    <t>Lladó</t>
  </si>
  <si>
    <t>Lladorre</t>
  </si>
  <si>
    <t>Lladurs</t>
  </si>
  <si>
    <t>Llagosta (La)</t>
  </si>
  <si>
    <t>Llagostera</t>
  </si>
  <si>
    <t>Llambilles</t>
  </si>
  <si>
    <t>Llanars</t>
  </si>
  <si>
    <t>Llançà</t>
  </si>
  <si>
    <t>Llardecans</t>
  </si>
  <si>
    <t>Llavorsí</t>
  </si>
  <si>
    <t>Lleida</t>
  </si>
  <si>
    <t>Llers</t>
  </si>
  <si>
    <t>Lles de Cerdanya</t>
  </si>
  <si>
    <t>Lliçà d'Amunt</t>
  </si>
  <si>
    <t>Lliçà de Vall</t>
  </si>
  <si>
    <t>Llimiana</t>
  </si>
  <si>
    <t>Llinars del Vallès</t>
  </si>
  <si>
    <t>Llívia</t>
  </si>
  <si>
    <t>Lloar (El)</t>
  </si>
  <si>
    <t>Llobera</t>
  </si>
  <si>
    <t>Llorac</t>
  </si>
  <si>
    <t>Llorenç del Penedès</t>
  </si>
  <si>
    <t>Lloret de Mar</t>
  </si>
  <si>
    <t>Llosses (Les)</t>
  </si>
  <si>
    <t>Lluçà</t>
  </si>
  <si>
    <t>Maçanet de Cabrenys</t>
  </si>
  <si>
    <t>Maçanet de la Selva</t>
  </si>
  <si>
    <t>Madremanya</t>
  </si>
  <si>
    <t>Maià de Montcal</t>
  </si>
  <si>
    <t>Maials</t>
  </si>
  <si>
    <t>Maldà</t>
  </si>
  <si>
    <t>Malgrat de Mar</t>
  </si>
  <si>
    <t>Malla</t>
  </si>
  <si>
    <t>Manlleu</t>
  </si>
  <si>
    <t>Manresa</t>
  </si>
  <si>
    <t>Marçà</t>
  </si>
  <si>
    <t>Margalef</t>
  </si>
  <si>
    <t>Marganell</t>
  </si>
  <si>
    <t>Martorell</t>
  </si>
  <si>
    <t>Martorelles</t>
  </si>
  <si>
    <t>Mas de Barberans</t>
  </si>
  <si>
    <t>Masarac</t>
  </si>
  <si>
    <t>Masdenverge</t>
  </si>
  <si>
    <t>Masies de Roda (Les)</t>
  </si>
  <si>
    <t>Masies de Voltregà (Les)</t>
  </si>
  <si>
    <t>Masllorenç</t>
  </si>
  <si>
    <t>Masnou (El)</t>
  </si>
  <si>
    <t>Masó (La)</t>
  </si>
  <si>
    <t>Maspujols</t>
  </si>
  <si>
    <t>Masquefa</t>
  </si>
  <si>
    <t>Masroig (El)</t>
  </si>
  <si>
    <t>Massalcoreig</t>
  </si>
  <si>
    <t>Massanes</t>
  </si>
  <si>
    <t>Massoteres</t>
  </si>
  <si>
    <t>Matadepera</t>
  </si>
  <si>
    <t>Mataró</t>
  </si>
  <si>
    <t>Mediona</t>
  </si>
  <si>
    <t>Menàrguens</t>
  </si>
  <si>
    <t>Meranges</t>
  </si>
  <si>
    <t>Mieres</t>
  </si>
  <si>
    <t>Milà (El)</t>
  </si>
  <si>
    <t>Miralcamp</t>
  </si>
  <si>
    <t>Miravet</t>
  </si>
  <si>
    <t>Moià</t>
  </si>
  <si>
    <t>Molar (El)</t>
  </si>
  <si>
    <t>Molins de Rei</t>
  </si>
  <si>
    <t>Mollerussa</t>
  </si>
  <si>
    <t>Mollet de Peralada</t>
  </si>
  <si>
    <t>Mollet del Vallès</t>
  </si>
  <si>
    <t>Molló</t>
  </si>
  <si>
    <t>Molsosa (La)</t>
  </si>
  <si>
    <t>Monistrol de Calders</t>
  </si>
  <si>
    <t>Monistrol de Montserrat</t>
  </si>
  <si>
    <t>Montagut i Oix</t>
  </si>
  <si>
    <t>Montblanc</t>
  </si>
  <si>
    <t>Montbrió del Camp</t>
  </si>
  <si>
    <t>Montcada i Reixac</t>
  </si>
  <si>
    <t>Montclar</t>
  </si>
  <si>
    <t>Montellà i Martinet</t>
  </si>
  <si>
    <t>Montesquiu</t>
  </si>
  <si>
    <t>Montferrer i Castellbò</t>
  </si>
  <si>
    <t>Montferri</t>
  </si>
  <si>
    <t>Montgai</t>
  </si>
  <si>
    <t>Montgat</t>
  </si>
  <si>
    <t>Montmajor</t>
  </si>
  <si>
    <t>Montmaneu</t>
  </si>
  <si>
    <t>Montmell (El)</t>
  </si>
  <si>
    <t>Montmeló</t>
  </si>
  <si>
    <t>Montoliu de Lleida</t>
  </si>
  <si>
    <t>Montoliu de Segarra</t>
  </si>
  <si>
    <t>Montornès de Segarra</t>
  </si>
  <si>
    <t>Montornès del Vallès</t>
  </si>
  <si>
    <t>Mont-ral</t>
  </si>
  <si>
    <t>Mont-ras</t>
  </si>
  <si>
    <t>Mont-roig del Camp</t>
  </si>
  <si>
    <t>Montseny</t>
  </si>
  <si>
    <t>Móra d'Ebre</t>
  </si>
  <si>
    <t>Móra la Nova</t>
  </si>
  <si>
    <t>Morell (El)</t>
  </si>
  <si>
    <t>Morera de Montsant (La)</t>
  </si>
  <si>
    <t>Muntanyola</t>
  </si>
  <si>
    <t>Mura</t>
  </si>
  <si>
    <t>Nalec</t>
  </si>
  <si>
    <t>Naut Aran</t>
  </si>
  <si>
    <t>Navarcles</t>
  </si>
  <si>
    <t>Navàs</t>
  </si>
  <si>
    <t>Navata</t>
  </si>
  <si>
    <t>Navès</t>
  </si>
  <si>
    <t>Nou de Berguedà (La)</t>
  </si>
  <si>
    <t>Nou de Gaià (La)</t>
  </si>
  <si>
    <t>Nulles</t>
  </si>
  <si>
    <t>Odèn</t>
  </si>
  <si>
    <t>Òdena</t>
  </si>
  <si>
    <t>Ogassa</t>
  </si>
  <si>
    <t>Olèrdola</t>
  </si>
  <si>
    <t>Olesa de Bonesvalls</t>
  </si>
  <si>
    <t>Olesa de Montserrat</t>
  </si>
  <si>
    <t>Oliana</t>
  </si>
  <si>
    <t>Oliola</t>
  </si>
  <si>
    <t>Olius</t>
  </si>
  <si>
    <t>Olivella</t>
  </si>
  <si>
    <t>Olost</t>
  </si>
  <si>
    <t>Olot</t>
  </si>
  <si>
    <t>Oluges (Les)</t>
  </si>
  <si>
    <t>Olvan</t>
  </si>
  <si>
    <t>Omellons (Els)</t>
  </si>
  <si>
    <t>Omells de na Gaia (Els)</t>
  </si>
  <si>
    <t>Ordis</t>
  </si>
  <si>
    <t>Organyà</t>
  </si>
  <si>
    <t>Orís</t>
  </si>
  <si>
    <t>Oristà</t>
  </si>
  <si>
    <t>Orpí</t>
  </si>
  <si>
    <t>Òrrius</t>
  </si>
  <si>
    <t>Os de Balaguer</t>
  </si>
  <si>
    <t>Osor</t>
  </si>
  <si>
    <t>Ossó de Sió</t>
  </si>
  <si>
    <t>Pacs del Penedès</t>
  </si>
  <si>
    <t>Palafolls</t>
  </si>
  <si>
    <t>Palafrugell</t>
  </si>
  <si>
    <t>Palamós</t>
  </si>
  <si>
    <t>Palau d'Anglesola (El)</t>
  </si>
  <si>
    <t>Palau de Santa Eulàlia</t>
  </si>
  <si>
    <t>Palau-sator</t>
  </si>
  <si>
    <t>Palau-saverdera</t>
  </si>
  <si>
    <t>Palau-solità i Plegamans</t>
  </si>
  <si>
    <t>Pallaresos (Els)</t>
  </si>
  <si>
    <t>Pallejà</t>
  </si>
  <si>
    <t>Palma de Cervelló (La)</t>
  </si>
  <si>
    <t>Palma d'Ebre (La)</t>
  </si>
  <si>
    <t>Palol de Revardit</t>
  </si>
  <si>
    <t>Pals</t>
  </si>
  <si>
    <t>Papiol (El)</t>
  </si>
  <si>
    <t>Pardines</t>
  </si>
  <si>
    <t>Parets del Vallès</t>
  </si>
  <si>
    <t>Parlavà</t>
  </si>
  <si>
    <t>Passanant i Belltall</t>
  </si>
  <si>
    <t>Pau</t>
  </si>
  <si>
    <t>Paüls</t>
  </si>
  <si>
    <t>Pedret i Marzà</t>
  </si>
  <si>
    <t>Penelles</t>
  </si>
  <si>
    <t>Pera (La)</t>
  </si>
  <si>
    <t>Perafita</t>
  </si>
  <si>
    <t>Perafort</t>
  </si>
  <si>
    <t>Peralada</t>
  </si>
  <si>
    <t>Peramola</t>
  </si>
  <si>
    <t>Perelló (El)</t>
  </si>
  <si>
    <t>Piera</t>
  </si>
  <si>
    <t>Piles (Les)</t>
  </si>
  <si>
    <t>Pineda de Mar</t>
  </si>
  <si>
    <t>Pinell de Brai (El)</t>
  </si>
  <si>
    <t>Pinell de Solsonès</t>
  </si>
  <si>
    <t>Pinós</t>
  </si>
  <si>
    <t>Pira</t>
  </si>
  <si>
    <t>Pla de Santa Maria (El)</t>
  </si>
  <si>
    <t>Pla del Penedès (El)</t>
  </si>
  <si>
    <t>Planes d'Hostoles (Les)</t>
  </si>
  <si>
    <t>Planoles</t>
  </si>
  <si>
    <t>Plans de Sió (Els)</t>
  </si>
  <si>
    <t>Poal (El)</t>
  </si>
  <si>
    <t>Pobla de Cérvoles (La)</t>
  </si>
  <si>
    <t>Pobla de Claramunt (La)</t>
  </si>
  <si>
    <t>Pobla de Lillet (La)</t>
  </si>
  <si>
    <t>Pobla de Mafumet (La)</t>
  </si>
  <si>
    <t>Pobla de Massaluca (La)</t>
  </si>
  <si>
    <t>Pobla de Montornès (La)</t>
  </si>
  <si>
    <t>Pobla de Segur (La)</t>
  </si>
  <si>
    <t>Poboleda</t>
  </si>
  <si>
    <t>Polinyà</t>
  </si>
  <si>
    <t>Pont d'Armentera (El)</t>
  </si>
  <si>
    <t>Pont de Bar (El)</t>
  </si>
  <si>
    <t>Pont de Molins</t>
  </si>
  <si>
    <t>Pont de Suert (El)</t>
  </si>
  <si>
    <t>Pont de Vilomara i Rocafort (El)</t>
  </si>
  <si>
    <t>Pontils</t>
  </si>
  <si>
    <t>Pontons</t>
  </si>
  <si>
    <t>Pontós</t>
  </si>
  <si>
    <t>Ponts</t>
  </si>
  <si>
    <t>Porqueres</t>
  </si>
  <si>
    <t>Porrera</t>
  </si>
  <si>
    <t>Port de la Selva (El)</t>
  </si>
  <si>
    <t>Portbou</t>
  </si>
  <si>
    <t>Portella (La)</t>
  </si>
  <si>
    <t>Pradell de la Teixeta</t>
  </si>
  <si>
    <t>Prades</t>
  </si>
  <si>
    <t>Prat de Comte</t>
  </si>
  <si>
    <t>Prat de Llobregat (El)</t>
  </si>
  <si>
    <t>Pratdip</t>
  </si>
  <si>
    <t>Prats de Lluçanès</t>
  </si>
  <si>
    <t>Prats de Rei (Els)</t>
  </si>
  <si>
    <t>Prats i Sansor</t>
  </si>
  <si>
    <t>Preixana</t>
  </si>
  <si>
    <t>Preixens</t>
  </si>
  <si>
    <t>Premià de Dalt</t>
  </si>
  <si>
    <t>Premià de Mar</t>
  </si>
  <si>
    <t>Preses (Les)</t>
  </si>
  <si>
    <t>Prullans</t>
  </si>
  <si>
    <t>Puigcerdà</t>
  </si>
  <si>
    <t>Puigdàlber</t>
  </si>
  <si>
    <t>Puiggròs</t>
  </si>
  <si>
    <t>Puigpelat</t>
  </si>
  <si>
    <t>Puig-reig</t>
  </si>
  <si>
    <t>Puigverd d'Agramunt</t>
  </si>
  <si>
    <t>Puigverd de Lleida</t>
  </si>
  <si>
    <t>Pujalt</t>
  </si>
  <si>
    <t>Quar (La)</t>
  </si>
  <si>
    <t>Quart</t>
  </si>
  <si>
    <t>Queralbs</t>
  </si>
  <si>
    <t>Querol</t>
  </si>
  <si>
    <t>Rabós</t>
  </si>
  <si>
    <t>Rajadell</t>
  </si>
  <si>
    <t>Rasquera</t>
  </si>
  <si>
    <t>Regencós</t>
  </si>
  <si>
    <t>Rellinars</t>
  </si>
  <si>
    <t>Renau</t>
  </si>
  <si>
    <t>Reus</t>
  </si>
  <si>
    <t>Rialp</t>
  </si>
  <si>
    <t>Riba (La)</t>
  </si>
  <si>
    <t>Riba-roja d'Ebre</t>
  </si>
  <si>
    <t>Ribera d'Ondara</t>
  </si>
  <si>
    <t>Ribera d'Urgellet</t>
  </si>
  <si>
    <t>Ribes de Freser</t>
  </si>
  <si>
    <t>Riells i Viabrea</t>
  </si>
  <si>
    <t>Riera de Gaià (La)</t>
  </si>
  <si>
    <t>Riner</t>
  </si>
  <si>
    <t>Ripoll</t>
  </si>
  <si>
    <t>Ripollet</t>
  </si>
  <si>
    <t>Riu de Cerdanya</t>
  </si>
  <si>
    <t>Riudarenes</t>
  </si>
  <si>
    <t>Riudaura</t>
  </si>
  <si>
    <t>Riudecanyes</t>
  </si>
  <si>
    <t>Riudecols</t>
  </si>
  <si>
    <t>Riudellots de la Selva</t>
  </si>
  <si>
    <t>Riudoms</t>
  </si>
  <si>
    <t>Riumors</t>
  </si>
  <si>
    <t>Roca del Vallès (La)</t>
  </si>
  <si>
    <t>Rocafort de Queralt</t>
  </si>
  <si>
    <t>Roda de Barà</t>
  </si>
  <si>
    <t>Roda de Ter</t>
  </si>
  <si>
    <t>Rodonyà</t>
  </si>
  <si>
    <t>Roquetes</t>
  </si>
  <si>
    <t>Roses</t>
  </si>
  <si>
    <t>Rosselló</t>
  </si>
  <si>
    <t>Rourell (El)</t>
  </si>
  <si>
    <t>Rubí</t>
  </si>
  <si>
    <t>Rubió</t>
  </si>
  <si>
    <t>Rupià</t>
  </si>
  <si>
    <t>Rupit i Pruit</t>
  </si>
  <si>
    <t>Sabadell</t>
  </si>
  <si>
    <t>Sagàs</t>
  </si>
  <si>
    <t>Salàs de Pallars</t>
  </si>
  <si>
    <t>Saldes</t>
  </si>
  <si>
    <t>Sales de Llierca</t>
  </si>
  <si>
    <t>Sallent</t>
  </si>
  <si>
    <t>Salomó</t>
  </si>
  <si>
    <t>Salou</t>
  </si>
  <si>
    <t>Salt</t>
  </si>
  <si>
    <t>Sanaüja</t>
  </si>
  <si>
    <t>Sant Adrià de Besòs</t>
  </si>
  <si>
    <t>Sant Agustí de Lluçanès</t>
  </si>
  <si>
    <t>Sant Andreu de la Barca</t>
  </si>
  <si>
    <t>Sant Andreu de Llavaneres</t>
  </si>
  <si>
    <t>Sant Andreu Salou</t>
  </si>
  <si>
    <t>Sant Aniol de Finestres</t>
  </si>
  <si>
    <t>Sant Antoni de Vilamajor</t>
  </si>
  <si>
    <t>Sant Bartomeu del Grau</t>
  </si>
  <si>
    <t>Sant Boi de Llobregat</t>
  </si>
  <si>
    <t>Sant Boi de Lluçanès</t>
  </si>
  <si>
    <t>Sant Carles de la Ràpita</t>
  </si>
  <si>
    <t>Sant Cebrià de Vallalta</t>
  </si>
  <si>
    <t>Sant Celoni</t>
  </si>
  <si>
    <t>Sant Climent de Llobregat</t>
  </si>
  <si>
    <t>Sant Climent Sescebes</t>
  </si>
  <si>
    <t>Sant Cugat del Vallès</t>
  </si>
  <si>
    <t>Sant Cugat Sesgarrigues</t>
  </si>
  <si>
    <t>Sant Esteve de la Sarga</t>
  </si>
  <si>
    <t>Sant Esteve de Palautordera</t>
  </si>
  <si>
    <t>Sant Esteve Sesrovires</t>
  </si>
  <si>
    <t>Sant Feliu de Buixalleu</t>
  </si>
  <si>
    <t>Sant Feliu de Codines</t>
  </si>
  <si>
    <t>Sant Feliu de Guíxols</t>
  </si>
  <si>
    <t>Sant Feliu de Llobregat</t>
  </si>
  <si>
    <t>Sant Feliu de Pallerols</t>
  </si>
  <si>
    <t>Sant Feliu Sasserra</t>
  </si>
  <si>
    <t>Sant Ferriol</t>
  </si>
  <si>
    <t>Sant Fost de Campsentelles</t>
  </si>
  <si>
    <t>Sant Fruitós de Bages</t>
  </si>
  <si>
    <t>Sant Gregori</t>
  </si>
  <si>
    <t>Sant Guim de Freixenet</t>
  </si>
  <si>
    <t>Sant Guim de la Plana</t>
  </si>
  <si>
    <t>Sant Hilari Sacalm</t>
  </si>
  <si>
    <t>Sant Hipòlit de Voltregà</t>
  </si>
  <si>
    <t>Sant Iscle de Vallalta</t>
  </si>
  <si>
    <t>Sant Jaume de Frontanyà</t>
  </si>
  <si>
    <t>Sant Jaume de Llierca</t>
  </si>
  <si>
    <t>Sant Jaume dels Domenys</t>
  </si>
  <si>
    <t>Sant Jaume d'Enveja</t>
  </si>
  <si>
    <t>Sant Joan de les Abadesses</t>
  </si>
  <si>
    <t>Sant Joan de Mollet</t>
  </si>
  <si>
    <t>Sant Joan de Vilatorrada</t>
  </si>
  <si>
    <t>Sant Joan Despí</t>
  </si>
  <si>
    <t>Sant Joan les Fonts</t>
  </si>
  <si>
    <t>Sant Jordi Desvalls</t>
  </si>
  <si>
    <t>Sant Julià de Cerdanyola</t>
  </si>
  <si>
    <t>Sant Julià de Ramis</t>
  </si>
  <si>
    <t>Sant Julià de Vilatorta</t>
  </si>
  <si>
    <t>Sant Julià del Llor i Bonmatí</t>
  </si>
  <si>
    <t>Sant Just Desvern</t>
  </si>
  <si>
    <t>Sant Llorenç de la Muga</t>
  </si>
  <si>
    <t>Sant Llorenç de Morunys</t>
  </si>
  <si>
    <t>Sant Llorenç d'Hortons</t>
  </si>
  <si>
    <t>Sant Llorenç Savall</t>
  </si>
  <si>
    <t>Sant Martí d'Albars</t>
  </si>
  <si>
    <t>Sant Martí de Centelles</t>
  </si>
  <si>
    <t>Sant Martí de Llémena</t>
  </si>
  <si>
    <t>Sant Martí de Riucorb</t>
  </si>
  <si>
    <t>Sant Martí de Tous</t>
  </si>
  <si>
    <t>Sant Martí Sarroca</t>
  </si>
  <si>
    <t>Sant Martí Sesgueioles</t>
  </si>
  <si>
    <t>Sant Martí Vell</t>
  </si>
  <si>
    <t>Sant Mateu de Bages</t>
  </si>
  <si>
    <t>Sant Miquel de Campmajor</t>
  </si>
  <si>
    <t>Sant Miquel de Fluvià</t>
  </si>
  <si>
    <t>Sant Mori</t>
  </si>
  <si>
    <t>Sant Pau de Segúries</t>
  </si>
  <si>
    <t>Sant Pere de Ribes</t>
  </si>
  <si>
    <t>Sant Pere de Riudebitlles</t>
  </si>
  <si>
    <t>Sant Pere de Torelló</t>
  </si>
  <si>
    <t>Sant Pere de Vilamajor</t>
  </si>
  <si>
    <t>Sant Pere Pescador</t>
  </si>
  <si>
    <t>Sant Pere Sallavinera</t>
  </si>
  <si>
    <t>Sant Pol de Mar</t>
  </si>
  <si>
    <t>Sant Quintí de Mediona</t>
  </si>
  <si>
    <t>Sant Quirze de Besora</t>
  </si>
  <si>
    <t>Sant Quirze del Vallès</t>
  </si>
  <si>
    <t>Sant Quirze Safaja</t>
  </si>
  <si>
    <t>Sant Ramon</t>
  </si>
  <si>
    <t>Sant Sadurní d'Anoia</t>
  </si>
  <si>
    <t>Sant Sadurní d'Osormort</t>
  </si>
  <si>
    <t>Sant Salvador de Guardiola</t>
  </si>
  <si>
    <t>Sant Vicenç de Castellet</t>
  </si>
  <si>
    <t>Sant Vicenç de Montalt</t>
  </si>
  <si>
    <t>Sant Vicenç de Torelló</t>
  </si>
  <si>
    <t>Sant Vicenç dels Horts</t>
  </si>
  <si>
    <t>Santa Bàrbara</t>
  </si>
  <si>
    <t>Santa Cecília de Voltregà</t>
  </si>
  <si>
    <t>Santa Coloma de Cervelló</t>
  </si>
  <si>
    <t>Santa Coloma de Farners</t>
  </si>
  <si>
    <t>Santa Coloma de Gramenet</t>
  </si>
  <si>
    <t>Santa Coloma de Queralt</t>
  </si>
  <si>
    <t>Santa Cristina d'Aro</t>
  </si>
  <si>
    <t>Santa Eugènia de Berga</t>
  </si>
  <si>
    <t>Santa Eulàlia de Riuprimer</t>
  </si>
  <si>
    <t>Santa Eulàlia de Ronçana</t>
  </si>
  <si>
    <t>Santa Fe del Penedès</t>
  </si>
  <si>
    <t>Santa Llogaia d'Àlguema</t>
  </si>
  <si>
    <t>Santa Margarida de Montbui</t>
  </si>
  <si>
    <t>Santa Margarida i els Monjos</t>
  </si>
  <si>
    <t>Santa Maria de Besora</t>
  </si>
  <si>
    <t>Santa Maria de Corcó</t>
  </si>
  <si>
    <t>Santa Maria de Martorelles</t>
  </si>
  <si>
    <t>Santa Maria de Merlès</t>
  </si>
  <si>
    <t>Santa Maria de Miralles</t>
  </si>
  <si>
    <t>Santa Maria de Palautordera</t>
  </si>
  <si>
    <t>Santa Maria d'Oló</t>
  </si>
  <si>
    <t>Santa Oliva</t>
  </si>
  <si>
    <t>Santa Pau</t>
  </si>
  <si>
    <t>Santa Perpètua de Mogoda</t>
  </si>
  <si>
    <t>Santa Susanna</t>
  </si>
  <si>
    <t>Santpedor</t>
  </si>
  <si>
    <t>Sarral</t>
  </si>
  <si>
    <t>Sarrià de Ter</t>
  </si>
  <si>
    <t>Sarroca de Bellera</t>
  </si>
  <si>
    <t>Sarroca de Lleida</t>
  </si>
  <si>
    <t>Saus\ Camallera i Llampaies</t>
  </si>
  <si>
    <t>Savallà del Comtat</t>
  </si>
  <si>
    <t>Secuita (La)</t>
  </si>
  <si>
    <t>Selva de Mar (La)</t>
  </si>
  <si>
    <t>Selva del Camp (La)</t>
  </si>
  <si>
    <t>Senan</t>
  </si>
  <si>
    <t>Sénia (La)</t>
  </si>
  <si>
    <t>Senterada</t>
  </si>
  <si>
    <t>Sentiu de Sió (La)</t>
  </si>
  <si>
    <t>Sentmenat</t>
  </si>
  <si>
    <t>Serinyà</t>
  </si>
  <si>
    <t>Seròs</t>
  </si>
  <si>
    <t>Serra de Daró</t>
  </si>
  <si>
    <t>Setcases</t>
  </si>
  <si>
    <t>Seu d'Urgell (La)</t>
  </si>
  <si>
    <t>Seva</t>
  </si>
  <si>
    <t>Sidamon</t>
  </si>
  <si>
    <t>Sils</t>
  </si>
  <si>
    <t>Sitges</t>
  </si>
  <si>
    <t>Siurana</t>
  </si>
  <si>
    <t>Sobremunt</t>
  </si>
  <si>
    <t>Soleràs (El)</t>
  </si>
  <si>
    <t>Solivella</t>
  </si>
  <si>
    <t>Solsona</t>
  </si>
  <si>
    <t>Sora</t>
  </si>
  <si>
    <t>Soriguera</t>
  </si>
  <si>
    <t>Sort</t>
  </si>
  <si>
    <t>Soses</t>
  </si>
  <si>
    <t>Subirats</t>
  </si>
  <si>
    <t>Sudanell</t>
  </si>
  <si>
    <t>Sunyer</t>
  </si>
  <si>
    <t>Súria</t>
  </si>
  <si>
    <t>Susqueda</t>
  </si>
  <si>
    <t>Tagamanent</t>
  </si>
  <si>
    <t>Talamanca</t>
  </si>
  <si>
    <t>Talarn</t>
  </si>
  <si>
    <t>Talavera</t>
  </si>
  <si>
    <t>Tallada d'Empordà (La)</t>
  </si>
  <si>
    <t>Taradell</t>
  </si>
  <si>
    <t>Tarragona</t>
  </si>
  <si>
    <t>Tàrrega</t>
  </si>
  <si>
    <t>Tarrés</t>
  </si>
  <si>
    <t>Tarroja de Segarra</t>
  </si>
  <si>
    <t>Tavèrnoles</t>
  </si>
  <si>
    <t>Tavertet</t>
  </si>
  <si>
    <t>Teià</t>
  </si>
  <si>
    <t>Térmens</t>
  </si>
  <si>
    <t>Terrades</t>
  </si>
  <si>
    <t>Terrassa</t>
  </si>
  <si>
    <t>Tiana</t>
  </si>
  <si>
    <t>Tírvia</t>
  </si>
  <si>
    <t>Tiurana</t>
  </si>
  <si>
    <t>Tivenys</t>
  </si>
  <si>
    <t>Tivissa</t>
  </si>
  <si>
    <t>Tona</t>
  </si>
  <si>
    <t>Torà</t>
  </si>
  <si>
    <t>Tordera</t>
  </si>
  <si>
    <t>Torelló</t>
  </si>
  <si>
    <t>Torms (Els)</t>
  </si>
  <si>
    <t>Tornabous</t>
  </si>
  <si>
    <t>Torre de Cabdella (La)</t>
  </si>
  <si>
    <t>Torre de Claramunt (La)</t>
  </si>
  <si>
    <t>Torre de Fontaubella (La)</t>
  </si>
  <si>
    <t>Torre de l'Espanyol (La)</t>
  </si>
  <si>
    <t>Torrebesses</t>
  </si>
  <si>
    <t>Torredembarra</t>
  </si>
  <si>
    <t>Torrefarrera</t>
  </si>
  <si>
    <t>Torrefeta i Florejacs</t>
  </si>
  <si>
    <t>Torregrossa</t>
  </si>
  <si>
    <t>Torrelameu</t>
  </si>
  <si>
    <t>Torrelavit</t>
  </si>
  <si>
    <t>Torrelles de Foix</t>
  </si>
  <si>
    <t>Torrelles de Llobregat</t>
  </si>
  <si>
    <t>Torrent</t>
  </si>
  <si>
    <t>Torres de Segre</t>
  </si>
  <si>
    <t>Torre-serona</t>
  </si>
  <si>
    <t>Torroella de Fluvià</t>
  </si>
  <si>
    <t>Torroella de Montgrí</t>
  </si>
  <si>
    <t>Torroja del Priorat</t>
  </si>
  <si>
    <t>Tortellà</t>
  </si>
  <si>
    <t>Tortosa</t>
  </si>
  <si>
    <t>Toses</t>
  </si>
  <si>
    <t>Tossa de Mar</t>
  </si>
  <si>
    <t>Tremp</t>
  </si>
  <si>
    <t>Ullà</t>
  </si>
  <si>
    <t>Ullastrell</t>
  </si>
  <si>
    <t>Ullastret</t>
  </si>
  <si>
    <t>Ulldecona</t>
  </si>
  <si>
    <t>Ulldemolins</t>
  </si>
  <si>
    <t>Ultramort</t>
  </si>
  <si>
    <t>Urús</t>
  </si>
  <si>
    <t>Vacarisses</t>
  </si>
  <si>
    <t>Vajol (La)</t>
  </si>
  <si>
    <t>Vall de Bianya (La)</t>
  </si>
  <si>
    <t>Vall de Boí (La)</t>
  </si>
  <si>
    <t>Vall de Cardós</t>
  </si>
  <si>
    <t>Vall d'en Bas (La)</t>
  </si>
  <si>
    <t>Vallbona d'Anoia</t>
  </si>
  <si>
    <t>Vallbona de les Monges</t>
  </si>
  <si>
    <t>Vallcebre</t>
  </si>
  <si>
    <t>Vallclara</t>
  </si>
  <si>
    <t>Vallfogona de Balaguer</t>
  </si>
  <si>
    <t>Vallfogona de Ripollès</t>
  </si>
  <si>
    <t>Vallfogona de Riucorb</t>
  </si>
  <si>
    <t>Vallgorguina</t>
  </si>
  <si>
    <t>Vallirana</t>
  </si>
  <si>
    <t>Vall-llobrega</t>
  </si>
  <si>
    <t>Vallmoll</t>
  </si>
  <si>
    <t>Vallromanes</t>
  </si>
  <si>
    <t>Valls</t>
  </si>
  <si>
    <t>Valls d'Aguilar (Les)</t>
  </si>
  <si>
    <t>Valls de Valira (Les)</t>
  </si>
  <si>
    <t>Vandellòs i l'Hospitalet de l'Infant</t>
  </si>
  <si>
    <t>Vansa i Fórnols (La)</t>
  </si>
  <si>
    <t>Veciana</t>
  </si>
  <si>
    <t>Vendrell (El)</t>
  </si>
  <si>
    <t>Ventalló</t>
  </si>
  <si>
    <t>Verdú</t>
  </si>
  <si>
    <t>Verges</t>
  </si>
  <si>
    <t>Vespella de Gaià</t>
  </si>
  <si>
    <t>Vic</t>
  </si>
  <si>
    <t>Vidrà</t>
  </si>
  <si>
    <t>Vidreres</t>
  </si>
  <si>
    <t>Vielha e Mijaran</t>
  </si>
  <si>
    <t>Vilabella</t>
  </si>
  <si>
    <t>Vilabertran</t>
  </si>
  <si>
    <t>Vilablareix</t>
  </si>
  <si>
    <t>Vilada</t>
  </si>
  <si>
    <t>Viladamat</t>
  </si>
  <si>
    <t>Viladasens</t>
  </si>
  <si>
    <t>Viladecans</t>
  </si>
  <si>
    <t>Viladecavalls</t>
  </si>
  <si>
    <t>Vilademuls</t>
  </si>
  <si>
    <t>Viladrau</t>
  </si>
  <si>
    <t>Vilafant</t>
  </si>
  <si>
    <t>Vilafranca del Penedès</t>
  </si>
  <si>
    <t>Vilagrassa</t>
  </si>
  <si>
    <t>Vilajuïga</t>
  </si>
  <si>
    <t>Vilalba dels Arcs</t>
  </si>
  <si>
    <t>Vilalba Sasserra</t>
  </si>
  <si>
    <t>Vilaller</t>
  </si>
  <si>
    <t>Vilallonga de Ter</t>
  </si>
  <si>
    <t>Vilallonga del Camp</t>
  </si>
  <si>
    <t>Vilamacolum</t>
  </si>
  <si>
    <t>Vilamalla</t>
  </si>
  <si>
    <t>Vilamaniscle</t>
  </si>
  <si>
    <t>Vilamòs</t>
  </si>
  <si>
    <t>Vilanant</t>
  </si>
  <si>
    <t>Vilanova de Bellpuig</t>
  </si>
  <si>
    <t>Vilanova de la Barca</t>
  </si>
  <si>
    <t>Vilanova de l'Aguda</t>
  </si>
  <si>
    <t>Vilanova de Meià</t>
  </si>
  <si>
    <t>Vilanova de Prades</t>
  </si>
  <si>
    <t>Vilanova de Sau</t>
  </si>
  <si>
    <t>Vilanova de Segrià</t>
  </si>
  <si>
    <t>Vilanova del Camí</t>
  </si>
  <si>
    <t>Vilanova del Vallès</t>
  </si>
  <si>
    <t>Vilanova d'Escornalbou</t>
  </si>
  <si>
    <t>Vilanova i la Geltrú</t>
  </si>
  <si>
    <t>Vilaplana</t>
  </si>
  <si>
    <t>Vila-rodona</t>
  </si>
  <si>
    <t>Vila-sacra</t>
  </si>
  <si>
    <t>Vila-sana</t>
  </si>
  <si>
    <t>Vila-seca</t>
  </si>
  <si>
    <t>Vilassar de Dalt</t>
  </si>
  <si>
    <t>Vilassar de Mar</t>
  </si>
  <si>
    <t>Vilaür</t>
  </si>
  <si>
    <t>Vilaverd</t>
  </si>
  <si>
    <t>Vilella Alta (La)</t>
  </si>
  <si>
    <t>Vilella Baixa (La)</t>
  </si>
  <si>
    <t>Vilobí del Penedès</t>
  </si>
  <si>
    <t>Vilobí d'Onyar</t>
  </si>
  <si>
    <t>Vilopriu</t>
  </si>
  <si>
    <t>Vilosell (El)</t>
  </si>
  <si>
    <t>Vimbodí i Poblet</t>
  </si>
  <si>
    <t>Vinaixa</t>
  </si>
  <si>
    <t>Vinebre</t>
  </si>
  <si>
    <t>Vinyols i els Arcs</t>
  </si>
  <si>
    <t>Viver i Serrateix</t>
  </si>
  <si>
    <t>Xerta</t>
  </si>
  <si>
    <t>(Cal emplenar obligatoriament aquest full independentment de la línia del projecte)</t>
  </si>
  <si>
    <r>
      <t xml:space="preserve">FITXA RESUM I PRESSUPOST PROJECTE LÍNIA 2 CreixESS </t>
    </r>
    <r>
      <rPr>
        <b/>
        <i/>
        <sz val="14"/>
        <color rgb="FFFF0000"/>
        <rFont val="Arial"/>
        <family val="2"/>
      </rPr>
      <t>(Només emplenar si el projecte correspon a la L2.CreixESS)</t>
    </r>
  </si>
  <si>
    <r>
      <t xml:space="preserve">FITXA RESUM I PRESSUPOST PROJECTE LÍNIA 1 GERMINESS </t>
    </r>
    <r>
      <rPr>
        <b/>
        <i/>
        <sz val="14"/>
        <color rgb="FFFF0000"/>
        <rFont val="Arial"/>
        <family val="2"/>
      </rPr>
      <t>(Només emplenar si el projecte correspon a la L1.GerminESS)</t>
    </r>
  </si>
  <si>
    <t>Aquest import ha de coincidir al cèntim amb l'import sol·licitat en el formulari de sol·licitud</t>
  </si>
  <si>
    <r>
      <t xml:space="preserve">FITXA RESUM I PRESSUPOST PROJECTE LÍNIA 3 ArrelESS </t>
    </r>
    <r>
      <rPr>
        <b/>
        <i/>
        <sz val="14"/>
        <color rgb="FFFF0000"/>
        <rFont val="Arial"/>
        <family val="2"/>
      </rPr>
      <t>(Només emplenar si el projecte correspon a la L3.ArrelESS)</t>
    </r>
  </si>
  <si>
    <r>
      <t>FITXA RESUM I PRESSUPOST PROJECTE LÍNIA 4 LíderESS</t>
    </r>
    <r>
      <rPr>
        <b/>
        <i/>
        <sz val="14"/>
        <color rgb="FFFF0000"/>
        <rFont val="Arial"/>
        <family val="2"/>
      </rPr>
      <t xml:space="preserve"> (Només emplenar si el projecte correspon a la L4.LíderESS)</t>
    </r>
  </si>
  <si>
    <t xml:space="preserve">Pressupost
Cost total projecte=mínim import a justificar
</t>
  </si>
  <si>
    <t>Atres</t>
  </si>
  <si>
    <r>
      <t xml:space="preserve">Indica el nombre de </t>
    </r>
    <r>
      <rPr>
        <b/>
        <sz val="9"/>
        <color theme="1"/>
        <rFont val="Arial"/>
        <family val="2"/>
      </rPr>
      <t>persones treballadores sòcies</t>
    </r>
    <r>
      <rPr>
        <sz val="9"/>
        <color theme="1"/>
        <rFont val="Arial"/>
        <family val="2"/>
      </rPr>
      <t xml:space="preserve">  de cada entitat beneficiària del projecte diferenciant per sexe i per les franjes d'edat: menor de 25 anys, entre 25 i 54 anys i major de 54 anys.</t>
    </r>
  </si>
  <si>
    <t>Tipus Benef.
(A la L1 només 1 beneficiari)</t>
  </si>
  <si>
    <t xml:space="preserve">TOTAL LLOCS MANTINGUTS
El no compliment d'aquests indicadors pot comportar revocació
</t>
  </si>
  <si>
    <t>Línia</t>
  </si>
  <si>
    <t xml:space="preserve">Import Cofinançament
</t>
  </si>
  <si>
    <t>Pes    econòmic
L'entitat sol·licitant L2, L3 i L4 ha d'assumir un mínim del 60% del pressupost</t>
  </si>
  <si>
    <t>Facturació entitat Sol·licitant
(D'acord amb els darrers comptes anuals dipositats)</t>
  </si>
  <si>
    <t>Valor Actiu entitat sol·licitant
(D'acord amb els darrers comptes anuals dipositats)</t>
  </si>
  <si>
    <r>
      <t xml:space="preserve">Nom Entitat
</t>
    </r>
    <r>
      <rPr>
        <b/>
        <i/>
        <sz val="8"/>
        <color theme="1"/>
        <rFont val="Arial"/>
        <family val="2"/>
      </rPr>
      <t>Totes les entitats són beneficiaries i és indispensable que cada entitat justifiqui la quantia de pressupost que s'assigni en aquest full. Com cada entitat beneficiària rebrà l'import sol·licitat no es permetran modificacions de pressupost entre entitats durant la justificació.</t>
    </r>
  </si>
  <si>
    <r>
      <t xml:space="preserve">Import Cofinançament
</t>
    </r>
    <r>
      <rPr>
        <b/>
        <i/>
        <sz val="8"/>
        <color theme="1"/>
        <rFont val="Arial"/>
        <family val="2"/>
      </rPr>
      <t>Recursos propis que aporta l'entitat</t>
    </r>
    <r>
      <rPr>
        <b/>
        <sz val="9"/>
        <color theme="1"/>
        <rFont val="Arial"/>
        <family val="2"/>
      </rPr>
      <t xml:space="preserve">
</t>
    </r>
    <r>
      <rPr>
        <b/>
        <sz val="8"/>
        <color theme="1"/>
        <rFont val="Arial"/>
        <family val="2"/>
      </rPr>
      <t/>
    </r>
  </si>
  <si>
    <r>
      <t xml:space="preserve">Pes    econòmic
</t>
    </r>
    <r>
      <rPr>
        <b/>
        <sz val="8"/>
        <color rgb="FFFF0000"/>
        <rFont val="Arial"/>
        <family val="2"/>
      </rPr>
      <t>L'entitat sol·licitant de la L2, L3 i L4 ha d'assumir un mínim del 60% del pressupost</t>
    </r>
  </si>
  <si>
    <t>Aquest import ha de coincidir al cèntim amb l'import de pressupost indicat al formulari de sol·licitud i l'import indicat de pressupost al full pressupost</t>
  </si>
  <si>
    <t>Aquest import ha de coincidir al cèntim amb l'import sol·licitat al formulari de sol·licitud i l'import indicat de subvenció al full pressupost</t>
  </si>
  <si>
    <t>Aquest import ha de coincidir al cèntim amb l'import sol·licitat al formulari de sol·licitud</t>
  </si>
  <si>
    <t xml:space="preserve">Altres </t>
  </si>
  <si>
    <t>Mutualitats</t>
  </si>
  <si>
    <r>
      <t xml:space="preserve">Tipus Benef.
</t>
    </r>
    <r>
      <rPr>
        <b/>
        <i/>
        <sz val="8"/>
        <color theme="1"/>
        <rFont val="Arial"/>
        <family val="2"/>
      </rPr>
      <t>(A la L1 i L5 només 1 beneficiari)</t>
    </r>
  </si>
  <si>
    <r>
      <t xml:space="preserve">Import cofinançament
</t>
    </r>
    <r>
      <rPr>
        <b/>
        <sz val="11"/>
        <color rgb="FFFF0000"/>
        <rFont val="Calibri"/>
        <family val="2"/>
        <scheme val="minor"/>
      </rPr>
      <t>obligatòriament mínim 10%</t>
    </r>
  </si>
  <si>
    <t>Descripció breu del concepte de despesa indicat com a "Altres"</t>
  </si>
  <si>
    <r>
      <rPr>
        <sz val="11"/>
        <rFont val="Arial"/>
        <family val="2"/>
      </rPr>
      <t xml:space="preserve">Import cofinançament
</t>
    </r>
    <r>
      <rPr>
        <b/>
        <sz val="11"/>
        <rFont val="Arial"/>
        <family val="2"/>
      </rPr>
      <t xml:space="preserve">
</t>
    </r>
    <r>
      <rPr>
        <b/>
        <sz val="11"/>
        <color rgb="FFFF0000"/>
        <rFont val="Calibri"/>
        <family val="2"/>
        <scheme val="minor"/>
      </rPr>
      <t>obligatòriament mínim 10%</t>
    </r>
  </si>
  <si>
    <r>
      <t xml:space="preserve">Actuació
</t>
    </r>
    <r>
      <rPr>
        <b/>
        <i/>
        <sz val="8"/>
        <rFont val="Arial"/>
        <family val="2"/>
      </rPr>
      <t>Diferenciar les diferents actuacions del projecte d'acord amb les actuacions exposades a la memòria</t>
    </r>
  </si>
  <si>
    <r>
      <t xml:space="preserve">TOTAL DESPESA CORRENT
</t>
    </r>
    <r>
      <rPr>
        <b/>
        <i/>
        <sz val="8"/>
        <rFont val="Arial"/>
        <family val="2"/>
      </rPr>
      <t>Despeses habituals i necessàries per a l’activitat de l’entitat que només contribueixen a la generació d’ingressos en l’exercici en el qual es produeixen.
la utilitat que ens reporta és inferior a un any</t>
    </r>
  </si>
  <si>
    <r>
      <t xml:space="preserve">DESPESA CORRENT: </t>
    </r>
    <r>
      <rPr>
        <b/>
        <sz val="8"/>
        <color rgb="FFFF0000"/>
        <rFont val="Arial"/>
        <family val="2"/>
      </rPr>
      <t>60% DEL PRESSUPOST</t>
    </r>
    <r>
      <rPr>
        <b/>
        <sz val="8"/>
        <rFont val="Arial"/>
        <family val="2"/>
      </rPr>
      <t xml:space="preserve">. 
</t>
    </r>
    <r>
      <rPr>
        <b/>
        <i/>
        <sz val="8"/>
        <rFont val="Arial"/>
        <family val="2"/>
      </rPr>
      <t>AQUESTA PROPORCIÓ S'HA DE MANTENIR PER LA JUSTIFICACIÓ</t>
    </r>
  </si>
  <si>
    <r>
      <t xml:space="preserve">DESPESA D'INVERSIÓ: </t>
    </r>
    <r>
      <rPr>
        <b/>
        <sz val="8"/>
        <color rgb="FFFF0000"/>
        <rFont val="Arial"/>
        <family val="2"/>
      </rPr>
      <t>40% DEL PRESSUPOST</t>
    </r>
    <r>
      <rPr>
        <b/>
        <sz val="8"/>
        <rFont val="Arial"/>
        <family val="2"/>
      </rPr>
      <t xml:space="preserve">. 
</t>
    </r>
    <r>
      <rPr>
        <b/>
        <i/>
        <sz val="8"/>
        <rFont val="Arial"/>
        <family val="2"/>
      </rPr>
      <t>AQUESTA PROPORCIÓ S'HA DE MANTENIR PER LA JUSTIFICACIÓ</t>
    </r>
    <r>
      <rPr>
        <b/>
        <sz val="8"/>
        <rFont val="Arial"/>
        <family val="2"/>
      </rPr>
      <t xml:space="preserve">
</t>
    </r>
  </si>
  <si>
    <r>
      <t xml:space="preserve">
IMPORTS DESTINATS A BÉNS D'INVERSIÓ. 
</t>
    </r>
    <r>
      <rPr>
        <b/>
        <i/>
        <sz val="8"/>
        <rFont val="Arial"/>
        <family val="2"/>
      </rPr>
      <t xml:space="preserve">despeses per l’adquisició d’un element durador per l’entitat que a la llarga li reportarà un benefici. Despeses en actius que contribueix a la generació d’ingressos i utilitzats en més d’un exercici econòmic.
</t>
    </r>
    <r>
      <rPr>
        <b/>
        <i/>
        <sz val="8"/>
        <color rgb="FFFF0000"/>
        <rFont val="Arial"/>
        <family val="2"/>
      </rPr>
      <t>NO</t>
    </r>
    <r>
      <rPr>
        <b/>
        <i/>
        <sz val="8"/>
        <rFont val="Arial"/>
        <family val="2"/>
      </rPr>
      <t xml:space="preserve"> FORMEN PART DE LA DESPESA CORRENT</t>
    </r>
  </si>
  <si>
    <r>
      <t xml:space="preserve">PRESSUPOST
</t>
    </r>
    <r>
      <rPr>
        <b/>
        <i/>
        <sz val="11"/>
        <rFont val="Arial"/>
        <family val="2"/>
      </rPr>
      <t>Cost total projecte=mínim import a justificar</t>
    </r>
  </si>
  <si>
    <r>
      <t xml:space="preserve">PRESSUPOST
</t>
    </r>
    <r>
      <rPr>
        <b/>
        <i/>
        <sz val="8"/>
        <rFont val="Arial"/>
        <family val="2"/>
      </rPr>
      <t>Cost total projecte=mínim import a justificar</t>
    </r>
  </si>
  <si>
    <r>
      <t xml:space="preserve">DESPESA CORRENT: </t>
    </r>
    <r>
      <rPr>
        <b/>
        <sz val="8"/>
        <color rgb="FFFF0000"/>
        <rFont val="Arial"/>
        <family val="2"/>
      </rPr>
      <t>20% DEL PRESSUPOST</t>
    </r>
    <r>
      <rPr>
        <b/>
        <sz val="8"/>
        <rFont val="Arial"/>
        <family val="2"/>
      </rPr>
      <t xml:space="preserve">. 
</t>
    </r>
    <r>
      <rPr>
        <b/>
        <i/>
        <sz val="8"/>
        <rFont val="Arial"/>
        <family val="2"/>
      </rPr>
      <t>AQUESTA PROPORCIÓ S'HA DE MANTENIR PER LA JUSTIFICACIÓ</t>
    </r>
  </si>
  <si>
    <r>
      <t xml:space="preserve">TOTAL DESPESA CORRENT
</t>
    </r>
    <r>
      <rPr>
        <b/>
        <i/>
        <sz val="8"/>
        <rFont val="Arial"/>
        <family val="2"/>
      </rPr>
      <t>despeses habituals i necessàries per a l’activitat de l’entitat que només contribueixen a la generació d’ingressos en l’exercici en el qual es produeixen.
la utilitat que ens reporta és inferior a un any</t>
    </r>
  </si>
  <si>
    <r>
      <t xml:space="preserve">DESPESA D'INVERSIÓ: </t>
    </r>
    <r>
      <rPr>
        <b/>
        <sz val="8"/>
        <color rgb="FFFF0000"/>
        <rFont val="Arial"/>
        <family val="2"/>
      </rPr>
      <t>80% DEL PRESSUPOST</t>
    </r>
    <r>
      <rPr>
        <b/>
        <sz val="8"/>
        <rFont val="Arial"/>
        <family val="2"/>
      </rPr>
      <t xml:space="preserve">. 
</t>
    </r>
    <r>
      <rPr>
        <b/>
        <i/>
        <sz val="8"/>
        <rFont val="Arial"/>
        <family val="2"/>
      </rPr>
      <t>AQUESTA PROPORCIÓ S'HA DE MANTENIR PER LA JUSTIFICACIÓ</t>
    </r>
    <r>
      <rPr>
        <b/>
        <sz val="8"/>
        <rFont val="Arial"/>
        <family val="2"/>
      </rPr>
      <t xml:space="preserve">
</t>
    </r>
  </si>
  <si>
    <r>
      <t xml:space="preserve">Import cofinançament
</t>
    </r>
    <r>
      <rPr>
        <sz val="11"/>
        <color rgb="FFFF0000"/>
        <rFont val="Calibri"/>
        <family val="2"/>
        <scheme val="minor"/>
      </rPr>
      <t>obligatòriament mínim 20%</t>
    </r>
  </si>
  <si>
    <r>
      <t xml:space="preserve">DESPESA CORRENT: </t>
    </r>
    <r>
      <rPr>
        <sz val="8"/>
        <color rgb="FFFF0000"/>
        <rFont val="Arial"/>
        <family val="2"/>
      </rPr>
      <t>2</t>
    </r>
    <r>
      <rPr>
        <b/>
        <sz val="8"/>
        <color rgb="FFFF0000"/>
        <rFont val="Arial"/>
        <family val="2"/>
      </rPr>
      <t>0% DEL PRESSUPOST</t>
    </r>
    <r>
      <rPr>
        <b/>
        <sz val="8"/>
        <rFont val="Arial"/>
        <family val="2"/>
      </rPr>
      <t xml:space="preserve">. 
</t>
    </r>
    <r>
      <rPr>
        <b/>
        <i/>
        <sz val="8"/>
        <rFont val="Arial"/>
        <family val="2"/>
      </rPr>
      <t>AQUESTA PROPORCIÓ S'HA DE MANTENIR PER LA JUSTIFICACIÓ</t>
    </r>
  </si>
  <si>
    <r>
      <t xml:space="preserve">DESPESA D'INVERSIÓ: </t>
    </r>
    <r>
      <rPr>
        <sz val="8"/>
        <color rgb="FFFF0000"/>
        <rFont val="Arial"/>
        <family val="2"/>
      </rPr>
      <t>8</t>
    </r>
    <r>
      <rPr>
        <b/>
        <sz val="8"/>
        <color rgb="FFFF0000"/>
        <rFont val="Arial"/>
        <family val="2"/>
      </rPr>
      <t>0% DEL PRESSUPOST</t>
    </r>
    <r>
      <rPr>
        <b/>
        <sz val="8"/>
        <rFont val="Arial"/>
        <family val="2"/>
      </rPr>
      <t xml:space="preserve">. 
</t>
    </r>
    <r>
      <rPr>
        <b/>
        <i/>
        <sz val="8"/>
        <rFont val="Arial"/>
        <family val="2"/>
      </rPr>
      <t>AQUESTA PROPORCIÓ S'HA DE MANTENIR PER LA JUSTIFICACIÓ</t>
    </r>
    <r>
      <rPr>
        <b/>
        <sz val="8"/>
        <rFont val="Arial"/>
        <family val="2"/>
      </rPr>
      <t xml:space="preserve">
</t>
    </r>
  </si>
  <si>
    <t>L2/3/4
Nombre de productes o serveis desenvolupats/comercialitzats en el projecte</t>
  </si>
  <si>
    <t>L1 
Nombre estudis realitzats</t>
  </si>
  <si>
    <t>L1
Nombre de llocs de treball mantinguts amb la mateixa temporalitat.</t>
  </si>
  <si>
    <t>L1
Nombre de llocs de treball mantinguts amb la mateixa jornada.</t>
  </si>
  <si>
    <t>L1 
Percentatge de despesa en entitats de l’ESS que s’han contractat com a serveis externs en el projecte.</t>
  </si>
  <si>
    <t>L2/3/4
Nombre de llocs de treball mantinguts en el projecte</t>
  </si>
  <si>
    <t>L2/3/4
Percentatge de despesa en entitats de l’ESS que s’han contractat com a serveis externs en el projecte</t>
  </si>
  <si>
    <t xml:space="preserve">L5
Nombre d’auditories tècniques de projectes subvencionats L1,2,3 i 4 realitzades a la finalització del projecte
</t>
  </si>
  <si>
    <r>
      <t xml:space="preserve">Import cofinançament
</t>
    </r>
    <r>
      <rPr>
        <sz val="11"/>
        <color rgb="FFFF0000"/>
        <rFont val="Calibri"/>
        <family val="2"/>
        <scheme val="minor"/>
      </rPr>
      <t>obligatòriament mínim 30%</t>
    </r>
  </si>
  <si>
    <t>Les cel·les grises s'emplenen automàticament</t>
  </si>
  <si>
    <r>
      <t xml:space="preserve">TOTAL PLANTILLA ACTUAL
</t>
    </r>
    <r>
      <rPr>
        <b/>
        <i/>
        <sz val="8"/>
        <color theme="1"/>
        <rFont val="Arial"/>
        <family val="2"/>
      </rPr>
      <t>(en el moment de la sol·licitud)</t>
    </r>
  </si>
  <si>
    <t>Les cel·les blaves (full compromisos) s'emplenen automàticament</t>
  </si>
  <si>
    <t>Cal emplenar el full de dades econòmiques. És important omplir la capçalera per identificar el sol·licitant i el projecte. Un cop emplenada la capçalera i indicada la línia del projecte, aquesta s’emplenarà automàticament al full corresponent.</t>
  </si>
  <si>
    <t>Cal emplenar només el Pressupost de la línia a la que correpson el projecte (L1,L2,L3,L4 o L5)</t>
  </si>
  <si>
    <t>És important revisar amb cura el full de compromisos, ja que s’utilitzarà per avaluar el compliment durant la fase de justificació del projecte. El no compliment dels compromisos pot comportar la revocació de la subvenció.</t>
  </si>
  <si>
    <t>Tots els valors han de constar amb un màxim de dos decimals. Els percentatges corresponents a despesa corrent, inversió, cofinançament i import sol·licitat han d’estar quadrats al cèntim (dos decimals) i sumar correctament</t>
  </si>
  <si>
    <r>
      <t xml:space="preserve">Cada full a emplenar inclou </t>
    </r>
    <r>
      <rPr>
        <b/>
        <sz val="11"/>
        <color theme="1"/>
        <rFont val="Calibri"/>
        <family val="2"/>
        <scheme val="minor"/>
      </rPr>
      <t>instruccions detallades</t>
    </r>
    <r>
      <rPr>
        <sz val="11"/>
        <color theme="1"/>
        <rFont val="Calibri"/>
        <family val="2"/>
        <scheme val="minor"/>
      </rPr>
      <t xml:space="preserve"> per facilitar-ne la correcta complimentació.</t>
    </r>
  </si>
  <si>
    <r>
      <t xml:space="preserve">*Facturació entitat </t>
    </r>
    <r>
      <rPr>
        <b/>
        <u/>
        <sz val="9"/>
        <color theme="1"/>
        <rFont val="Arial"/>
        <family val="2"/>
      </rPr>
      <t>Sol·licitan</t>
    </r>
    <r>
      <rPr>
        <b/>
        <sz val="9"/>
        <color theme="1"/>
        <rFont val="Arial"/>
        <family val="2"/>
      </rPr>
      <t>t
(</t>
    </r>
    <r>
      <rPr>
        <b/>
        <sz val="8"/>
        <color theme="1"/>
        <rFont val="Arial"/>
        <family val="2"/>
      </rPr>
      <t>D'acord amb els darrers comptes anuals dipositats)</t>
    </r>
  </si>
  <si>
    <r>
      <t xml:space="preserve">*Valor Actiu entitat </t>
    </r>
    <r>
      <rPr>
        <b/>
        <u/>
        <sz val="9"/>
        <color theme="1"/>
        <rFont val="Arial"/>
        <family val="2"/>
      </rPr>
      <t>sol·licitant</t>
    </r>
    <r>
      <rPr>
        <b/>
        <sz val="9"/>
        <color theme="1"/>
        <rFont val="Arial"/>
        <family val="2"/>
      </rPr>
      <t xml:space="preserve">
(</t>
    </r>
    <r>
      <rPr>
        <b/>
        <sz val="8"/>
        <color theme="1"/>
        <rFont val="Arial"/>
        <family val="2"/>
      </rPr>
      <t>D'acord amb els darrers comptes anuals dipositats)</t>
    </r>
  </si>
  <si>
    <r>
      <t xml:space="preserve">* L4.Eix A) “Projectes estratègics del cooperativisme d’impacte global”
</t>
    </r>
    <r>
      <rPr>
        <b/>
        <i/>
        <sz val="11"/>
        <color theme="1"/>
        <rFont val="Calibri"/>
        <family val="2"/>
        <scheme val="minor"/>
      </rPr>
      <t>Per aquest eix, les entitats sol·licitants han d’haver estat constituïdes i inscrites al registre corresponent en un període superior als 10 anys anteriors a comptar des de la data de publicació de la convocatòria i tenir una facturació superior a 100.000.000,00€ anuals o un actiu total superior a 25.000.000,00€, d’acord amb els darrers comptes anuals dipositats</t>
    </r>
    <r>
      <rPr>
        <b/>
        <sz val="11"/>
        <color theme="1"/>
        <rFont val="Calibri"/>
        <family val="2"/>
        <scheme val="minor"/>
      </rPr>
      <t xml:space="preserve">
</t>
    </r>
  </si>
  <si>
    <t>Cal seleccionar eix</t>
  </si>
  <si>
    <t>*Imports màxims a sol·licitar els trobareu a l'apartat 8 de la resolució de la convocatòria (segons sector o àmbit)</t>
  </si>
  <si>
    <t>Reviseu si es generen errors (cel·les tonalitat groga amb missatge vermell). El document només serà vàlid si no s'ha generat cap error.</t>
  </si>
  <si>
    <t>L2/3/4
Nombre de llocs de treball creats en el projecte</t>
  </si>
  <si>
    <t>NOMÉS S'HA DE INFORMAR LA TAULA QUE CORRESPONGUI A LA LÍNIA DEL PROJECTE</t>
  </si>
  <si>
    <t xml:space="preserve">NIF
</t>
  </si>
  <si>
    <r>
      <t xml:space="preserve">              Nom Entitat
</t>
    </r>
    <r>
      <rPr>
        <b/>
        <i/>
        <sz val="8"/>
        <color theme="1"/>
        <rFont val="Arial"/>
        <family val="2"/>
      </rPr>
      <t>Totes les entitats són beneficiaries i és indispensable que cada entitat justifiqui la quantia de pressupost que s'assigni en aquest full. Com cada entitat beneficiària rebrà l'import sol·licitat no es permetran modificacions de pressupost entre entitats durant la justificació.</t>
    </r>
  </si>
  <si>
    <r>
      <t xml:space="preserve">TOTAL PLANTILLA QUE ES MANTINDRÀ
</t>
    </r>
    <r>
      <rPr>
        <i/>
        <sz val="8"/>
        <color rgb="FFFF0000"/>
        <rFont val="Arial"/>
        <family val="2"/>
      </rPr>
      <t>Apareix Error si detecta que no s'emplena jornada + durada (les dues) o si no són nombres coherents amb el total plantilla</t>
    </r>
  </si>
  <si>
    <t>(Cal emplenar obligatoriament aquest full)</t>
  </si>
  <si>
    <t>Nombre de productes o serveis desenvolupats/comercialitzats en el projecte: la dada que incorporeu a la casella es verificarà a la justificació. El compromís adquirit és un indicador que en cas d'incumpliment comporta revocació. Per tant, reviseu bé la dada incorporada.</t>
  </si>
  <si>
    <r>
      <t xml:space="preserve">S'ha de diferencar els llocs mantinguts que són els llocs de treball que té l'entitat en el moment de la sol·licitud i els llocs de treball creats que </t>
    </r>
    <r>
      <rPr>
        <b/>
        <u/>
        <sz val="11"/>
        <color theme="1"/>
        <rFont val="Calibri"/>
        <family val="2"/>
        <scheme val="minor"/>
      </rPr>
      <t>només</t>
    </r>
    <r>
      <rPr>
        <sz val="11"/>
        <color theme="1"/>
        <rFont val="Calibri"/>
        <family val="2"/>
        <scheme val="minor"/>
      </rPr>
      <t xml:space="preserve"> són els llocs creats </t>
    </r>
    <r>
      <rPr>
        <b/>
        <u/>
        <sz val="11"/>
        <color theme="1"/>
        <rFont val="Calibri"/>
        <family val="2"/>
        <scheme val="minor"/>
      </rPr>
      <t>durant</t>
    </r>
    <r>
      <rPr>
        <sz val="11"/>
        <color theme="1"/>
        <rFont val="Calibri"/>
        <family val="2"/>
        <scheme val="minor"/>
      </rPr>
      <t xml:space="preserve"> el projecte (no sumar a llocs creats la plantilla existent en el moment de la sol·licitud). Reviseu la dada que es trasllada del full dades laborals. La dada que apareixi es verificarà a la justificació. L'incompliment pot comportar revocació.</t>
    </r>
  </si>
  <si>
    <t>Nombre de llocs de treball creats a través del projecte: Només el nombre de persones inserides durant el projecte (a traves del projecte). La dada que apareixi es verificarà a la justificació. L'incompliment pot comportar revocació.</t>
  </si>
  <si>
    <t>Percentatge de despesa en entitats de l’ESS que s’han contractat com a serveis externs en el projecte: el percentatge que indiqueu es verificarà a la justificació. Tingueu en compte que el compromís adquirit és un indicador que en cas d'incumpliment comporta revocació. Per tant, reviseu bé la dada incorporada.</t>
  </si>
  <si>
    <r>
      <t xml:space="preserve">COMPROMISOS ADQUIRITS </t>
    </r>
    <r>
      <rPr>
        <b/>
        <sz val="11"/>
        <color rgb="FFFF0000"/>
        <rFont val="Arial"/>
        <family val="2"/>
      </rPr>
      <t>(El no compliment d’aquests compromisos pot comportar la revocació. Annex 2 Base Revocacions de l' Ordre EMT/93/2025)</t>
    </r>
  </si>
  <si>
    <t xml:space="preserve">Despeses corrents: </t>
  </si>
  <si>
    <t>Són aquelles despeses destinades al funcionament ordinari dels serveis, sense que comportin un increment del patrimoni o de la capacitat operativa de l'entitat a llarg termini</t>
  </si>
  <si>
    <t>Inversió:</t>
  </si>
  <si>
    <t>Són les que tenen com a finalitat la creació, adquisició o millora i que contribueixen a augmentar  la capacitat operativa de l'entitat. També s’hi inclouen les despeses associades a projectes de desenvolupament, transformació o digitalització duradora.</t>
  </si>
  <si>
    <t>Les remuneracions de personal poden imputar-se com a despesa d’inversió quan el personal participa directament en l’execució d’un projecte d’inversió, per exemple, en el desenvolupament d’un nou sistema informàtic, la direcció d’un projecte d’infraestructura, etc...</t>
  </si>
  <si>
    <t>Les despeses d’inversió no cal agrupar-les per tipologia. Totes les despeses d’inversió s’han d’incloure en una mateixa columna, independentment de si són adquisicions de béns, treballs externs, recursos propis o remuneracions de personal.</t>
  </si>
  <si>
    <t>Cal emplenar el full compromisos</t>
  </si>
  <si>
    <t xml:space="preserve">Els % de corrent, inversió i cofinançament han de respectar-se obligatòriament segons condicions línies. No poden ser imports aproximats. </t>
  </si>
  <si>
    <t>INSTRUCCIONS GENERALS PER EMPLENAR LA FITXA RESUM</t>
  </si>
  <si>
    <t>Ordre EMT/93/2025, de 17 de juny, per la qual s'aproven les bases reguladores que han de regir la convocatòria de subvencions a projectes singulars de l'economia social i solidària i el cooperativisme a Catalunya (DOGC núm. 9436, de 18/6/2025)</t>
  </si>
  <si>
    <t>Existència de cofinançament de l’import total del projecte</t>
  </si>
  <si>
    <t>Característiques de la qualitat dels llocs de treball en relació amb la jornada laboral de les plantilles de les entitats beneficiàries</t>
  </si>
  <si>
    <t>Característiques de la qualitat dels llocs de treball en relació amb la temporalitat de les plantilles de les entitats beneficiàries</t>
  </si>
  <si>
    <t xml:space="preserve">Criteris de foment de l'emprenedoria femenina </t>
  </si>
  <si>
    <t>TOTAL LLOCS CREATS
El no compliment d'aquest indicador pot comportar revocació</t>
  </si>
  <si>
    <t xml:space="preserve">El projecte inclou criteris de contractació de persones i/o proveïdores que afavoreixin el mercat social i el desenvolupament territorial </t>
  </si>
  <si>
    <r>
      <t xml:space="preserve">Percentatge de despesa en entitats de l’ESS que s’han contractat com a serveis externs en el projecte.
</t>
    </r>
    <r>
      <rPr>
        <b/>
        <sz val="9"/>
        <color rgb="FFFF0000"/>
        <rFont val="Arial"/>
        <family val="2"/>
      </rPr>
      <t>*Totes les línies excepte la L5</t>
    </r>
  </si>
  <si>
    <t>Cal tenir present que és un indicador de revocació. El valor que s'informi cal mantenir-ho i acreditar-ho a la justificació</t>
  </si>
  <si>
    <r>
      <t xml:space="preserve">LLOCS DE TREBALL CREATS DURANT EL PROJECTE
</t>
    </r>
    <r>
      <rPr>
        <b/>
        <i/>
        <sz val="8"/>
        <color theme="1"/>
        <rFont val="Arial"/>
        <family val="2"/>
      </rPr>
      <t xml:space="preserve">(No ha d' incloure els mantinguts)
</t>
    </r>
    <r>
      <rPr>
        <b/>
        <i/>
        <sz val="8"/>
        <color rgb="FFFF0000"/>
        <rFont val="Arial"/>
        <family val="2"/>
      </rPr>
      <t>A la L3 i L4 és obligatori generar ocupació en les mateixes entitats beneficiàries</t>
    </r>
  </si>
  <si>
    <r>
      <t xml:space="preserve">Cal </t>
    </r>
    <r>
      <rPr>
        <b/>
        <u/>
        <sz val="11"/>
        <color rgb="FFFF0000"/>
        <rFont val="Calibri"/>
        <family val="2"/>
        <scheme val="minor"/>
      </rPr>
      <t xml:space="preserve">revisar </t>
    </r>
    <r>
      <rPr>
        <sz val="11"/>
        <color rgb="FFFF0000"/>
        <rFont val="Calibri"/>
        <family val="2"/>
        <scheme val="minor"/>
      </rPr>
      <t>les dades incorporades automàticament</t>
    </r>
  </si>
  <si>
    <r>
      <t xml:space="preserve">Cal </t>
    </r>
    <r>
      <rPr>
        <b/>
        <u/>
        <sz val="11"/>
        <color rgb="FFFF0000"/>
        <rFont val="Calibri"/>
        <family val="2"/>
        <scheme val="minor"/>
      </rPr>
      <t>informar</t>
    </r>
    <r>
      <rPr>
        <sz val="11"/>
        <color rgb="FFFF0000"/>
        <rFont val="Calibri"/>
        <family val="2"/>
        <scheme val="minor"/>
      </rPr>
      <t xml:space="preserve"> les dades no incorporades</t>
    </r>
  </si>
  <si>
    <r>
      <t xml:space="preserve">Pressupost total 
</t>
    </r>
    <r>
      <rPr>
        <b/>
        <i/>
        <sz val="8"/>
        <color theme="1"/>
        <rFont val="Arial"/>
        <family val="2"/>
      </rPr>
      <t>Import de pressupost (acció) que assumeix l'entitat. Import que caldrà justificar cada entitat</t>
    </r>
  </si>
  <si>
    <t>Variació nombre de llocs de treball mantinguts amb la mateixa temporalitat.</t>
  </si>
  <si>
    <t>Variació nombre de llocs de treball mantinguts amb la mateixa jornada.</t>
  </si>
  <si>
    <r>
      <t xml:space="preserve">TOTAL PLANTILLA
</t>
    </r>
    <r>
      <rPr>
        <b/>
        <i/>
        <sz val="8"/>
        <color theme="1"/>
        <rFont val="Arial"/>
        <family val="2"/>
      </rPr>
      <t xml:space="preserve">(en el moment de la sol·licitud) </t>
    </r>
  </si>
  <si>
    <t>Pressupost corrent L2</t>
  </si>
  <si>
    <t>Pressupost corrent L3</t>
  </si>
  <si>
    <t>Pressupost corrent L4</t>
  </si>
  <si>
    <t>Manteniment de llocs de treball (L3/L4)</t>
  </si>
  <si>
    <t>Creació de llocs de treball en l'entitat beneficiàries (L3/L4)</t>
  </si>
  <si>
    <t>Subvenció corrent L2</t>
  </si>
  <si>
    <t>Suubvenció corrent L3</t>
  </si>
  <si>
    <t>Subvenció corrent L4</t>
  </si>
  <si>
    <t>Pressupost inversió L2</t>
  </si>
  <si>
    <t>Pressupost inversió L3</t>
  </si>
  <si>
    <t>Pressupost inversió  L4</t>
  </si>
  <si>
    <t>Subvenció inversió  L2</t>
  </si>
  <si>
    <t>Subvenció inversió L3</t>
  </si>
  <si>
    <t>Subvenció inversió L4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</si>
</sst>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0.00\ &quot;€&quot;"/>
    <numFmt numFmtId="165" formatCode="0.00;[Red]0.00"/>
    <numFmt numFmtId="166" formatCode="#,##0.00;[Red]#,##0.00"/>
    <numFmt numFmtId="167" formatCode="0;[Red]0"/>
    <numFmt numFmtId="168" formatCode="#,##0.00\ &quot;€&quot;;[Red]#,##0.00\ &quot;€&quot;"/>
    <numFmt numFmtId="169" formatCode="#,##0.00\ _€;[Red]#,##0.00\ _€"/>
    <numFmt numFmtId="170" formatCode="#,##0_ ;[Red]\-#,##0\ "/>
  </numFmts>
  <fonts count="43" x14ac:knownFonts="1">
    <font>
      <sz val="11"/>
      <color theme="1"/>
      <name val="Calibri"/>
      <family val="2"/>
      <scheme val="minor"/>
    </font>
    <font>
      <b/>
      <sz val="11"/>
      <color theme="1"/>
      <name val="Calibri"/>
      <family val="2"/>
      <scheme val="minor"/>
    </font>
    <font>
      <b/>
      <sz val="11"/>
      <color theme="1"/>
      <name val="Arial"/>
      <family val="2"/>
    </font>
    <font>
      <sz val="8"/>
      <color theme="1"/>
      <name val="Arial"/>
      <family val="2"/>
    </font>
    <font>
      <sz val="7"/>
      <color theme="1"/>
      <name val="Arial"/>
      <family val="2"/>
    </font>
    <font>
      <u/>
      <sz val="11"/>
      <color theme="10"/>
      <name val="Calibri"/>
      <family val="2"/>
      <scheme val="minor"/>
    </font>
    <font>
      <b/>
      <sz val="11"/>
      <name val="Arial"/>
      <family val="2"/>
    </font>
    <font>
      <sz val="11"/>
      <color theme="1"/>
      <name val="Arial"/>
      <family val="2"/>
    </font>
    <font>
      <b/>
      <sz val="8"/>
      <name val="Arial"/>
      <family val="2"/>
    </font>
    <font>
      <sz val="8"/>
      <name val="Arial"/>
      <family val="2"/>
    </font>
    <font>
      <b/>
      <sz val="8"/>
      <color theme="1"/>
      <name val="Arial"/>
      <family val="2"/>
    </font>
    <font>
      <b/>
      <sz val="14"/>
      <color theme="1"/>
      <name val="Arial"/>
      <family val="2"/>
    </font>
    <font>
      <b/>
      <sz val="9"/>
      <name val="Arial"/>
      <family val="2"/>
    </font>
    <font>
      <b/>
      <u/>
      <sz val="11"/>
      <color theme="1"/>
      <name val="Calibri"/>
      <family val="2"/>
      <scheme val="minor"/>
    </font>
    <font>
      <sz val="9"/>
      <color theme="1"/>
      <name val="Arial"/>
      <family val="2"/>
    </font>
    <font>
      <sz val="14"/>
      <color theme="1"/>
      <name val="Arial"/>
      <family val="2"/>
    </font>
    <font>
      <b/>
      <sz val="11"/>
      <color rgb="FFFF0000"/>
      <name val="Arial"/>
      <family val="2"/>
    </font>
    <font>
      <b/>
      <sz val="8"/>
      <color rgb="FFFF0000"/>
      <name val="Arial"/>
      <family val="2"/>
    </font>
    <font>
      <sz val="11"/>
      <color rgb="FFFF0000"/>
      <name val="Calibri"/>
      <family val="2"/>
      <scheme val="minor"/>
    </font>
    <font>
      <b/>
      <sz val="9"/>
      <color theme="1"/>
      <name val="Arial"/>
      <family val="2"/>
    </font>
    <font>
      <sz val="10"/>
      <color theme="1"/>
      <name val="Arial"/>
      <family val="2"/>
    </font>
    <font>
      <b/>
      <sz val="11"/>
      <color rgb="FFFF0000"/>
      <name val="Calibri"/>
      <family val="2"/>
      <scheme val="minor"/>
    </font>
    <font>
      <b/>
      <u/>
      <sz val="9"/>
      <color theme="1"/>
      <name val="Arial"/>
      <family val="2"/>
    </font>
    <font>
      <b/>
      <i/>
      <sz val="8"/>
      <color theme="1"/>
      <name val="Arial"/>
      <family val="2"/>
    </font>
    <font>
      <sz val="8"/>
      <color rgb="FFFF0000"/>
      <name val="Arial"/>
      <family val="2"/>
    </font>
    <font>
      <b/>
      <i/>
      <sz val="9"/>
      <color rgb="FFFF0000"/>
      <name val="Arial"/>
      <family val="2"/>
    </font>
    <font>
      <b/>
      <i/>
      <sz val="14"/>
      <color rgb="FFFF0000"/>
      <name val="Arial"/>
      <family val="2"/>
    </font>
    <font>
      <sz val="11"/>
      <name val="Arial"/>
      <family val="2"/>
    </font>
    <font>
      <b/>
      <i/>
      <sz val="8"/>
      <name val="Arial"/>
      <family val="2"/>
    </font>
    <font>
      <b/>
      <i/>
      <sz val="8"/>
      <color rgb="FFFF0000"/>
      <name val="Arial"/>
      <family val="2"/>
    </font>
    <font>
      <b/>
      <i/>
      <sz val="11"/>
      <name val="Arial"/>
      <family val="2"/>
    </font>
    <font>
      <b/>
      <i/>
      <sz val="11"/>
      <color theme="1"/>
      <name val="Calibri"/>
      <family val="2"/>
      <scheme val="minor"/>
    </font>
    <font>
      <i/>
      <sz val="8"/>
      <color rgb="FFFF0000"/>
      <name val="Arial"/>
      <family val="2"/>
    </font>
    <font>
      <b/>
      <sz val="14"/>
      <name val="Arial"/>
      <family val="2"/>
    </font>
    <font>
      <b/>
      <sz val="9"/>
      <color rgb="FFFF0000"/>
      <name val="Arial"/>
      <family val="2"/>
    </font>
    <font>
      <b/>
      <u/>
      <sz val="11"/>
      <color rgb="FFFF0000"/>
      <name val="Calibri"/>
      <family val="2"/>
      <scheme val="minor"/>
    </font>
    <font>
      <sz val="11"/>
      <name val="Calibri"/>
      <family val="2"/>
      <scheme val="minor"/>
    </font>
    <font>
      <b/>
      <sz val="8"/>
      <color theme="4" tint="-0.249977111117893"/>
      <name val="Arial"/>
      <family val="2"/>
    </font>
    <font>
      <b/>
      <sz val="9"/>
      <color theme="4" tint="-0.249977111117893"/>
      <name val="Calibri"/>
      <family val="2"/>
      <scheme val="minor"/>
    </font>
    <font>
      <b/>
      <sz val="11"/>
      <color theme="4" tint="-0.249977111117893"/>
      <name val="Calibri"/>
      <family val="2"/>
      <scheme val="minor"/>
    </font>
    <font>
      <sz val="8"/>
      <color theme="1"/>
      <name val="Calibri"/>
      <family val="2"/>
      <scheme val="minor"/>
    </font>
    <font>
      <b/>
      <sz val="8"/>
      <color rgb="FF0070C0"/>
      <name val="Arial"/>
      <family val="2"/>
    </font>
    <font>
      <b/>
      <i/>
      <sz val="10"/>
      <color rgb="FFFF0000"/>
      <name val="Arial"/>
      <family val="2"/>
    </font>
  </fonts>
  <fills count="16">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5" tint="0.59999389629810485"/>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6" tint="0.79998168889431442"/>
        <bgColor indexed="64"/>
      </patternFill>
    </fill>
    <fill>
      <patternFill patternType="solid">
        <fgColor theme="0"/>
        <bgColor indexed="64"/>
      </patternFill>
    </fill>
    <fill>
      <patternFill patternType="solid">
        <fgColor theme="4" tint="0.59999389629810485"/>
        <bgColor indexed="64"/>
      </patternFill>
    </fill>
    <fill>
      <patternFill patternType="solid">
        <fgColor theme="0" tint="-0.249977111117893"/>
        <bgColor indexed="64"/>
      </patternFill>
    </fill>
    <fill>
      <patternFill patternType="solid">
        <fgColor theme="7" tint="0.59999389629810485"/>
        <bgColor indexed="64"/>
      </patternFill>
    </fill>
    <fill>
      <patternFill patternType="solid">
        <fgColor theme="7" tint="0.39997558519241921"/>
        <bgColor indexed="64"/>
      </patternFill>
    </fill>
    <fill>
      <patternFill patternType="solid">
        <fgColor theme="8" tint="0.59999389629810485"/>
        <bgColor indexed="64"/>
      </patternFill>
    </fill>
    <fill>
      <patternFill patternType="solid">
        <fgColor theme="5" tint="0.79998168889431442"/>
        <bgColor indexed="64"/>
      </patternFill>
    </fill>
    <fill>
      <patternFill patternType="solid">
        <fgColor rgb="FF7030A0"/>
        <bgColor indexed="64"/>
      </patternFill>
    </fill>
  </fills>
  <borders count="68">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style="medium">
        <color indexed="64"/>
      </right>
      <top style="thin">
        <color indexed="64"/>
      </top>
      <bottom style="thin">
        <color indexed="64"/>
      </bottom>
      <diagonal/>
    </border>
    <border>
      <left/>
      <right/>
      <top style="medium">
        <color indexed="64"/>
      </top>
      <bottom/>
      <diagonal/>
    </border>
    <border>
      <left style="medium">
        <color indexed="64"/>
      </left>
      <right/>
      <top/>
      <bottom/>
      <diagonal/>
    </border>
    <border>
      <left/>
      <right/>
      <top/>
      <bottom style="medium">
        <color indexed="64"/>
      </bottom>
      <diagonal/>
    </border>
    <border>
      <left style="thin">
        <color indexed="64"/>
      </left>
      <right/>
      <top/>
      <bottom style="medium">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style="medium">
        <color indexed="64"/>
      </right>
      <top/>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thin">
        <color indexed="64"/>
      </right>
      <top/>
      <bottom style="medium">
        <color indexed="64"/>
      </bottom>
      <diagonal/>
    </border>
    <border>
      <left style="medium">
        <color indexed="64"/>
      </left>
      <right style="thin">
        <color indexed="64"/>
      </right>
      <top style="thin">
        <color indexed="64"/>
      </top>
      <bottom/>
      <diagonal/>
    </border>
    <border>
      <left style="medium">
        <color indexed="64"/>
      </left>
      <right/>
      <top style="thin">
        <color indexed="64"/>
      </top>
      <bottom/>
      <diagonal/>
    </border>
    <border>
      <left style="thin">
        <color indexed="64"/>
      </left>
      <right style="medium">
        <color indexed="64"/>
      </right>
      <top/>
      <bottom/>
      <diagonal/>
    </border>
    <border>
      <left/>
      <right/>
      <top style="thin">
        <color indexed="64"/>
      </top>
      <bottom style="medium">
        <color indexed="64"/>
      </bottom>
      <diagonal/>
    </border>
    <border>
      <left style="thin">
        <color indexed="64"/>
      </left>
      <right style="medium">
        <color indexed="64"/>
      </right>
      <top style="thin">
        <color indexed="64"/>
      </top>
      <bottom/>
      <diagonal/>
    </border>
  </borders>
  <cellStyleXfs count="2">
    <xf numFmtId="0" fontId="0" fillId="0" borderId="0"/>
    <xf numFmtId="0" fontId="5" fillId="0" borderId="0" applyNumberFormat="0" applyFill="0" applyBorder="0" applyAlignment="0" applyProtection="0"/>
  </cellStyleXfs>
  <cellXfs count="507">
    <xf numFmtId="0" fontId="0" fillId="0" borderId="0" xfId="0"/>
    <xf numFmtId="0" fontId="9" fillId="0" borderId="1" xfId="0" applyFont="1" applyFill="1" applyBorder="1" applyAlignment="1" applyProtection="1">
      <alignment horizontal="center" vertical="center" wrapText="1"/>
      <protection locked="0" hidden="1"/>
    </xf>
    <xf numFmtId="164" fontId="3" fillId="0" borderId="17" xfId="0" applyNumberFormat="1" applyFont="1" applyBorder="1" applyAlignment="1" applyProtection="1">
      <alignment horizontal="center" vertical="center"/>
      <protection locked="0" hidden="1"/>
    </xf>
    <xf numFmtId="164" fontId="3" fillId="0" borderId="1" xfId="0" applyNumberFormat="1" applyFont="1" applyBorder="1" applyAlignment="1" applyProtection="1">
      <alignment horizontal="center" vertical="center"/>
      <protection locked="0" hidden="1"/>
    </xf>
    <xf numFmtId="164" fontId="10" fillId="2" borderId="24" xfId="0" applyNumberFormat="1" applyFont="1" applyFill="1" applyBorder="1" applyAlignment="1" applyProtection="1">
      <alignment horizontal="center" vertical="center"/>
      <protection hidden="1"/>
    </xf>
    <xf numFmtId="0" fontId="9" fillId="0" borderId="9" xfId="0" applyFont="1" applyFill="1" applyBorder="1" applyAlignment="1" applyProtection="1">
      <alignment horizontal="center" vertical="center" wrapText="1"/>
      <protection locked="0" hidden="1"/>
    </xf>
    <xf numFmtId="164" fontId="8" fillId="2" borderId="24" xfId="0" applyNumberFormat="1" applyFont="1" applyFill="1" applyBorder="1" applyAlignment="1" applyProtection="1">
      <alignment horizontal="center" vertical="center" wrapText="1"/>
      <protection hidden="1"/>
    </xf>
    <xf numFmtId="164" fontId="3" fillId="0" borderId="15" xfId="0" applyNumberFormat="1" applyFont="1" applyBorder="1" applyAlignment="1" applyProtection="1">
      <alignment horizontal="center" vertical="center"/>
      <protection locked="0" hidden="1"/>
    </xf>
    <xf numFmtId="164" fontId="3" fillId="0" borderId="9" xfId="0" applyNumberFormat="1" applyFont="1" applyBorder="1" applyAlignment="1" applyProtection="1">
      <alignment horizontal="center" vertical="center"/>
      <protection locked="0" hidden="1"/>
    </xf>
    <xf numFmtId="164" fontId="10" fillId="2" borderId="32" xfId="0" applyNumberFormat="1" applyFont="1" applyFill="1" applyBorder="1" applyAlignment="1" applyProtection="1">
      <alignment horizontal="center" vertical="center"/>
      <protection hidden="1"/>
    </xf>
    <xf numFmtId="10" fontId="10" fillId="2" borderId="32" xfId="0" applyNumberFormat="1" applyFont="1" applyFill="1" applyBorder="1" applyAlignment="1" applyProtection="1">
      <alignment horizontal="center" vertical="center"/>
      <protection hidden="1"/>
    </xf>
    <xf numFmtId="0" fontId="8" fillId="2" borderId="1" xfId="0" applyFont="1" applyFill="1" applyBorder="1" applyAlignment="1" applyProtection="1">
      <alignment horizontal="center" vertical="center" wrapText="1"/>
      <protection hidden="1"/>
    </xf>
    <xf numFmtId="0" fontId="3" fillId="0" borderId="16" xfId="0" applyNumberFormat="1" applyFont="1" applyBorder="1" applyAlignment="1" applyProtection="1">
      <alignment horizontal="center" vertical="center"/>
      <protection locked="0" hidden="1"/>
    </xf>
    <xf numFmtId="0" fontId="3" fillId="0" borderId="41" xfId="0" applyNumberFormat="1" applyFont="1" applyBorder="1" applyAlignment="1" applyProtection="1">
      <alignment horizontal="center" vertical="center"/>
      <protection locked="0" hidden="1"/>
    </xf>
    <xf numFmtId="0" fontId="9" fillId="0" borderId="46" xfId="0" applyFont="1" applyFill="1" applyBorder="1" applyAlignment="1" applyProtection="1">
      <alignment horizontal="center" vertical="center" wrapText="1"/>
      <protection locked="0" hidden="1"/>
    </xf>
    <xf numFmtId="0" fontId="8" fillId="2" borderId="24" xfId="0" applyFont="1" applyFill="1" applyBorder="1" applyAlignment="1" applyProtection="1">
      <alignment horizontal="center" vertical="center" wrapText="1"/>
      <protection hidden="1"/>
    </xf>
    <xf numFmtId="164" fontId="8" fillId="2" borderId="26" xfId="0" applyNumberFormat="1" applyFont="1" applyFill="1" applyBorder="1" applyAlignment="1" applyProtection="1">
      <alignment horizontal="center" vertical="center" wrapText="1"/>
      <protection hidden="1"/>
    </xf>
    <xf numFmtId="164" fontId="10" fillId="2" borderId="26" xfId="0" applyNumberFormat="1" applyFont="1" applyFill="1" applyBorder="1" applyAlignment="1" applyProtection="1">
      <alignment horizontal="center" vertical="center"/>
      <protection hidden="1"/>
    </xf>
    <xf numFmtId="164" fontId="10" fillId="2" borderId="7" xfId="0" applyNumberFormat="1" applyFont="1" applyFill="1" applyBorder="1" applyAlignment="1" applyProtection="1">
      <alignment horizontal="center" vertical="center"/>
      <protection hidden="1"/>
    </xf>
    <xf numFmtId="0" fontId="20" fillId="0" borderId="0" xfId="0" applyFont="1"/>
    <xf numFmtId="0" fontId="3" fillId="8" borderId="0" xfId="0" applyFont="1" applyFill="1" applyProtection="1">
      <protection hidden="1"/>
    </xf>
    <xf numFmtId="10" fontId="10" fillId="2" borderId="24" xfId="0" applyNumberFormat="1" applyFont="1" applyFill="1" applyBorder="1" applyAlignment="1" applyProtection="1">
      <alignment horizontal="center" vertical="center"/>
      <protection hidden="1"/>
    </xf>
    <xf numFmtId="0" fontId="17" fillId="3" borderId="24" xfId="0" applyFont="1" applyFill="1" applyBorder="1" applyProtection="1">
      <protection hidden="1"/>
    </xf>
    <xf numFmtId="9" fontId="10" fillId="2" borderId="26" xfId="0" applyNumberFormat="1" applyFont="1" applyFill="1" applyBorder="1" applyAlignment="1" applyProtection="1">
      <alignment horizontal="center" vertical="center"/>
      <protection hidden="1"/>
    </xf>
    <xf numFmtId="168" fontId="0" fillId="0" borderId="1" xfId="0" applyNumberFormat="1" applyBorder="1" applyProtection="1">
      <protection locked="0"/>
    </xf>
    <xf numFmtId="168" fontId="0" fillId="0" borderId="53" xfId="0" applyNumberFormat="1" applyBorder="1" applyProtection="1">
      <protection locked="0"/>
    </xf>
    <xf numFmtId="168" fontId="0" fillId="0" borderId="46" xfId="0" applyNumberFormat="1" applyBorder="1" applyProtection="1">
      <protection locked="0"/>
    </xf>
    <xf numFmtId="169" fontId="3" fillId="0" borderId="15" xfId="0" applyNumberFormat="1" applyFont="1" applyBorder="1" applyAlignment="1" applyProtection="1">
      <alignment horizontal="center" vertical="center"/>
      <protection locked="0" hidden="1"/>
    </xf>
    <xf numFmtId="169" fontId="3" fillId="0" borderId="9" xfId="0" applyNumberFormat="1" applyFont="1" applyBorder="1" applyAlignment="1" applyProtection="1">
      <alignment horizontal="center" vertical="center"/>
      <protection locked="0" hidden="1"/>
    </xf>
    <xf numFmtId="169" fontId="3" fillId="0" borderId="1" xfId="0" applyNumberFormat="1" applyFont="1" applyBorder="1" applyAlignment="1" applyProtection="1">
      <alignment horizontal="center" vertical="center"/>
      <protection locked="0" hidden="1"/>
    </xf>
    <xf numFmtId="169" fontId="8" fillId="2" borderId="24" xfId="0" applyNumberFormat="1" applyFont="1" applyFill="1" applyBorder="1" applyAlignment="1" applyProtection="1">
      <alignment horizontal="center" vertical="center" wrapText="1"/>
      <protection hidden="1"/>
    </xf>
    <xf numFmtId="169" fontId="10" fillId="2" borderId="24" xfId="0" applyNumberFormat="1" applyFont="1" applyFill="1" applyBorder="1" applyAlignment="1" applyProtection="1">
      <alignment horizontal="center" vertical="center"/>
      <protection hidden="1"/>
    </xf>
    <xf numFmtId="168" fontId="3" fillId="0" borderId="15" xfId="0" applyNumberFormat="1" applyFont="1" applyBorder="1" applyAlignment="1" applyProtection="1">
      <alignment horizontal="center" vertical="center"/>
      <protection locked="0" hidden="1"/>
    </xf>
    <xf numFmtId="168" fontId="3" fillId="0" borderId="9" xfId="0" applyNumberFormat="1" applyFont="1" applyBorder="1" applyAlignment="1" applyProtection="1">
      <alignment horizontal="center" vertical="center"/>
      <protection locked="0" hidden="1"/>
    </xf>
    <xf numFmtId="168" fontId="3" fillId="0" borderId="40" xfId="0" applyNumberFormat="1" applyFont="1" applyBorder="1" applyAlignment="1" applyProtection="1">
      <alignment horizontal="center" vertical="center"/>
      <protection locked="0" hidden="1"/>
    </xf>
    <xf numFmtId="168" fontId="3" fillId="0" borderId="1" xfId="0" applyNumberFormat="1" applyFont="1" applyBorder="1" applyAlignment="1" applyProtection="1">
      <alignment horizontal="center" vertical="center"/>
      <protection locked="0" hidden="1"/>
    </xf>
    <xf numFmtId="168" fontId="3" fillId="0" borderId="3" xfId="0" applyNumberFormat="1" applyFont="1" applyBorder="1" applyAlignment="1" applyProtection="1">
      <alignment horizontal="center" vertical="center"/>
      <protection locked="0" hidden="1"/>
    </xf>
    <xf numFmtId="168" fontId="8" fillId="2" borderId="24" xfId="0" applyNumberFormat="1" applyFont="1" applyFill="1" applyBorder="1" applyAlignment="1" applyProtection="1">
      <alignment horizontal="center" vertical="center" wrapText="1"/>
      <protection hidden="1"/>
    </xf>
    <xf numFmtId="168" fontId="10" fillId="2" borderId="24" xfId="0" applyNumberFormat="1" applyFont="1" applyFill="1" applyBorder="1" applyAlignment="1" applyProtection="1">
      <alignment horizontal="center" vertical="center"/>
      <protection hidden="1"/>
    </xf>
    <xf numFmtId="168" fontId="10" fillId="2" borderId="2" xfId="0" applyNumberFormat="1" applyFont="1" applyFill="1" applyBorder="1" applyAlignment="1" applyProtection="1">
      <alignment horizontal="center" vertical="center"/>
      <protection hidden="1"/>
    </xf>
    <xf numFmtId="168" fontId="3" fillId="0" borderId="46" xfId="0" applyNumberFormat="1" applyFont="1" applyBorder="1" applyAlignment="1" applyProtection="1">
      <alignment horizontal="center" vertical="center"/>
      <protection locked="0" hidden="1"/>
    </xf>
    <xf numFmtId="168" fontId="10" fillId="2" borderId="31" xfId="0" applyNumberFormat="1" applyFont="1" applyFill="1" applyBorder="1" applyAlignment="1" applyProtection="1">
      <alignment horizontal="center" vertical="center"/>
      <protection hidden="1"/>
    </xf>
    <xf numFmtId="169" fontId="3" fillId="0" borderId="63" xfId="0" applyNumberFormat="1" applyFont="1" applyBorder="1" applyAlignment="1" applyProtection="1">
      <alignment horizontal="center" vertical="center"/>
      <protection locked="0" hidden="1"/>
    </xf>
    <xf numFmtId="169" fontId="10" fillId="2" borderId="37" xfId="0" applyNumberFormat="1" applyFont="1" applyFill="1" applyBorder="1" applyAlignment="1" applyProtection="1">
      <alignment horizontal="center" vertical="center"/>
      <protection hidden="1"/>
    </xf>
    <xf numFmtId="169" fontId="10" fillId="2" borderId="32" xfId="0" applyNumberFormat="1" applyFont="1" applyFill="1" applyBorder="1" applyAlignment="1" applyProtection="1">
      <alignment horizontal="center" vertical="center"/>
      <protection hidden="1"/>
    </xf>
    <xf numFmtId="10" fontId="10" fillId="2" borderId="26" xfId="0" applyNumberFormat="1" applyFont="1" applyFill="1" applyBorder="1" applyAlignment="1" applyProtection="1">
      <alignment horizontal="center" vertical="center"/>
      <protection hidden="1"/>
    </xf>
    <xf numFmtId="168" fontId="10" fillId="2" borderId="37" xfId="0" applyNumberFormat="1" applyFont="1" applyFill="1" applyBorder="1" applyAlignment="1" applyProtection="1">
      <alignment horizontal="center" vertical="center"/>
      <protection hidden="1"/>
    </xf>
    <xf numFmtId="168" fontId="10" fillId="2" borderId="32" xfId="0" applyNumberFormat="1" applyFont="1" applyFill="1" applyBorder="1" applyAlignment="1" applyProtection="1">
      <alignment horizontal="center" vertical="center"/>
      <protection hidden="1"/>
    </xf>
    <xf numFmtId="168" fontId="3" fillId="0" borderId="63" xfId="0" applyNumberFormat="1" applyFont="1" applyBorder="1" applyAlignment="1" applyProtection="1">
      <alignment horizontal="center" vertical="center"/>
      <protection locked="0" hidden="1"/>
    </xf>
    <xf numFmtId="168" fontId="3" fillId="0" borderId="39" xfId="0" applyNumberFormat="1" applyFont="1" applyBorder="1" applyAlignment="1" applyProtection="1">
      <alignment horizontal="center" vertical="center"/>
      <protection locked="0" hidden="1"/>
    </xf>
    <xf numFmtId="0" fontId="17" fillId="11" borderId="24" xfId="0" applyFont="1" applyFill="1" applyBorder="1" applyAlignment="1" applyProtection="1">
      <alignment vertical="center" wrapText="1"/>
      <protection hidden="1"/>
    </xf>
    <xf numFmtId="166" fontId="17" fillId="11" borderId="24" xfId="0" applyNumberFormat="1" applyFont="1" applyFill="1" applyBorder="1" applyAlignment="1" applyProtection="1">
      <alignment vertical="center"/>
      <protection hidden="1"/>
    </xf>
    <xf numFmtId="168" fontId="3" fillId="2" borderId="12" xfId="0" applyNumberFormat="1" applyFont="1" applyFill="1" applyBorder="1" applyAlignment="1" applyProtection="1">
      <alignment horizontal="center" vertical="center"/>
      <protection hidden="1"/>
    </xf>
    <xf numFmtId="169" fontId="10" fillId="2" borderId="12" xfId="0" applyNumberFormat="1" applyFont="1" applyFill="1" applyBorder="1" applyAlignment="1" applyProtection="1">
      <alignment horizontal="center" vertical="center"/>
      <protection hidden="1"/>
    </xf>
    <xf numFmtId="164" fontId="3" fillId="2" borderId="12" xfId="0" applyNumberFormat="1" applyFont="1" applyFill="1" applyBorder="1" applyAlignment="1" applyProtection="1">
      <alignment horizontal="center" vertical="center"/>
      <protection hidden="1"/>
    </xf>
    <xf numFmtId="168" fontId="3" fillId="0" borderId="10" xfId="0" applyNumberFormat="1" applyFont="1" applyBorder="1" applyAlignment="1" applyProtection="1">
      <alignment horizontal="center" vertical="center"/>
      <protection locked="0" hidden="1"/>
    </xf>
    <xf numFmtId="168" fontId="3" fillId="0" borderId="19" xfId="0" applyNumberFormat="1" applyFont="1" applyBorder="1" applyAlignment="1" applyProtection="1">
      <alignment horizontal="center" vertical="center"/>
      <protection locked="0" hidden="1"/>
    </xf>
    <xf numFmtId="168" fontId="3" fillId="0" borderId="30" xfId="0" applyNumberFormat="1" applyFont="1" applyBorder="1" applyAlignment="1" applyProtection="1">
      <alignment horizontal="center" vertical="center"/>
      <protection locked="0" hidden="1"/>
    </xf>
    <xf numFmtId="168" fontId="8" fillId="2" borderId="26" xfId="0" applyNumberFormat="1" applyFont="1" applyFill="1" applyBorder="1" applyAlignment="1" applyProtection="1">
      <alignment horizontal="center" vertical="center" wrapText="1"/>
      <protection hidden="1"/>
    </xf>
    <xf numFmtId="168" fontId="10" fillId="2" borderId="26" xfId="0" applyNumberFormat="1" applyFont="1" applyFill="1" applyBorder="1" applyAlignment="1" applyProtection="1">
      <alignment horizontal="center" vertical="center"/>
      <protection hidden="1"/>
    </xf>
    <xf numFmtId="168" fontId="10" fillId="2" borderId="34" xfId="0" applyNumberFormat="1" applyFont="1" applyFill="1" applyBorder="1" applyAlignment="1" applyProtection="1">
      <alignment horizontal="center" vertical="center"/>
      <protection hidden="1"/>
    </xf>
    <xf numFmtId="168" fontId="3" fillId="0" borderId="13" xfId="0" applyNumberFormat="1" applyFont="1" applyBorder="1" applyAlignment="1" applyProtection="1">
      <alignment horizontal="center" vertical="center"/>
      <protection locked="0" hidden="1"/>
    </xf>
    <xf numFmtId="168" fontId="10" fillId="2" borderId="41" xfId="0" applyNumberFormat="1" applyFont="1" applyFill="1" applyBorder="1" applyAlignment="1" applyProtection="1">
      <alignment horizontal="center" vertical="center"/>
      <protection hidden="1"/>
    </xf>
    <xf numFmtId="168" fontId="3" fillId="0" borderId="18" xfId="0" applyNumberFormat="1" applyFont="1" applyBorder="1" applyAlignment="1" applyProtection="1">
      <alignment horizontal="center" vertical="center"/>
      <protection locked="0" hidden="1"/>
    </xf>
    <xf numFmtId="168" fontId="3" fillId="0" borderId="64" xfId="0" applyNumberFormat="1" applyFont="1" applyBorder="1" applyAlignment="1" applyProtection="1">
      <alignment horizontal="center" vertical="center"/>
      <protection locked="0" hidden="1"/>
    </xf>
    <xf numFmtId="169" fontId="3" fillId="0" borderId="17" xfId="0" applyNumberFormat="1" applyFont="1" applyBorder="1" applyAlignment="1" applyProtection="1">
      <alignment horizontal="center" vertical="center"/>
      <protection locked="0" hidden="1"/>
    </xf>
    <xf numFmtId="168" fontId="3" fillId="0" borderId="17" xfId="0" applyNumberFormat="1" applyFont="1" applyBorder="1" applyAlignment="1" applyProtection="1">
      <alignment horizontal="center" vertical="center"/>
      <protection locked="0" hidden="1"/>
    </xf>
    <xf numFmtId="168" fontId="3" fillId="0" borderId="14" xfId="0" applyNumberFormat="1" applyFont="1" applyBorder="1" applyAlignment="1" applyProtection="1">
      <alignment horizontal="center" vertical="center"/>
      <protection locked="0" hidden="1"/>
    </xf>
    <xf numFmtId="168" fontId="3" fillId="0" borderId="21" xfId="0" applyNumberFormat="1" applyFont="1" applyBorder="1" applyAlignment="1" applyProtection="1">
      <alignment horizontal="center" vertical="center"/>
      <protection locked="0" hidden="1"/>
    </xf>
    <xf numFmtId="168" fontId="3" fillId="0" borderId="59" xfId="0" applyNumberFormat="1" applyFont="1" applyBorder="1" applyAlignment="1" applyProtection="1">
      <alignment horizontal="center" vertical="center"/>
      <protection locked="0" hidden="1"/>
    </xf>
    <xf numFmtId="164" fontId="3" fillId="0" borderId="40" xfId="0" applyNumberFormat="1" applyFont="1" applyBorder="1" applyAlignment="1" applyProtection="1">
      <alignment horizontal="center" vertical="center"/>
      <protection locked="0" hidden="1"/>
    </xf>
    <xf numFmtId="0" fontId="13" fillId="0" borderId="0" xfId="0" applyFont="1"/>
    <xf numFmtId="0" fontId="3" fillId="8" borderId="1" xfId="0" applyFont="1" applyFill="1" applyBorder="1" applyProtection="1">
      <protection locked="0" hidden="1"/>
    </xf>
    <xf numFmtId="0" fontId="0" fillId="8" borderId="24" xfId="0" applyFill="1" applyBorder="1" applyAlignment="1" applyProtection="1">
      <alignment horizontal="center" vertical="center"/>
      <protection locked="0"/>
    </xf>
    <xf numFmtId="0" fontId="1" fillId="0" borderId="0" xfId="0" applyFont="1"/>
    <xf numFmtId="0" fontId="25" fillId="8" borderId="0" xfId="0" applyFont="1" applyFill="1" applyBorder="1" applyAlignment="1" applyProtection="1">
      <alignment horizontal="center" vertical="center" wrapText="1"/>
      <protection hidden="1"/>
    </xf>
    <xf numFmtId="0" fontId="14" fillId="8" borderId="0" xfId="0" applyFont="1" applyFill="1" applyBorder="1" applyAlignment="1" applyProtection="1">
      <alignment horizontal="center" vertical="center" wrapText="1"/>
      <protection hidden="1"/>
    </xf>
    <xf numFmtId="0" fontId="0" fillId="8" borderId="0" xfId="0" applyFill="1" applyProtection="1"/>
    <xf numFmtId="0" fontId="0" fillId="0" borderId="0" xfId="0" applyProtection="1"/>
    <xf numFmtId="0" fontId="12" fillId="2" borderId="1" xfId="1" applyFont="1" applyFill="1" applyBorder="1" applyAlignment="1" applyProtection="1">
      <alignment horizontal="center" vertical="center"/>
      <protection hidden="1"/>
    </xf>
    <xf numFmtId="0" fontId="14" fillId="8" borderId="0" xfId="0" applyFont="1" applyFill="1" applyAlignment="1" applyProtection="1">
      <alignment vertical="center"/>
      <protection hidden="1"/>
    </xf>
    <xf numFmtId="0" fontId="14" fillId="8" borderId="0" xfId="0" applyFont="1" applyFill="1" applyBorder="1" applyAlignment="1" applyProtection="1">
      <alignment vertical="center"/>
      <protection hidden="1"/>
    </xf>
    <xf numFmtId="0" fontId="14" fillId="0" borderId="0" xfId="0" applyFont="1" applyAlignment="1" applyProtection="1">
      <alignment vertical="center"/>
      <protection hidden="1"/>
    </xf>
    <xf numFmtId="0" fontId="14" fillId="8" borderId="0" xfId="0" applyFont="1" applyFill="1" applyBorder="1" applyAlignment="1" applyProtection="1">
      <alignment horizontal="center" vertical="center"/>
      <protection hidden="1"/>
    </xf>
    <xf numFmtId="0" fontId="7" fillId="8" borderId="0" xfId="0" applyFont="1" applyFill="1" applyBorder="1" applyProtection="1"/>
    <xf numFmtId="0" fontId="11" fillId="8" borderId="0" xfId="0" applyFont="1" applyFill="1" applyBorder="1" applyProtection="1"/>
    <xf numFmtId="0" fontId="19" fillId="2" borderId="46" xfId="0" applyFont="1" applyFill="1" applyBorder="1" applyAlignment="1" applyProtection="1">
      <alignment horizontal="center" vertical="center" wrapText="1"/>
    </xf>
    <xf numFmtId="0" fontId="14" fillId="8" borderId="0" xfId="0" applyFont="1" applyFill="1" applyAlignment="1" applyProtection="1">
      <alignment vertical="center" wrapText="1"/>
    </xf>
    <xf numFmtId="0" fontId="14" fillId="0" borderId="0" xfId="0" applyFont="1" applyAlignment="1" applyProtection="1">
      <alignment vertical="center" wrapText="1"/>
    </xf>
    <xf numFmtId="166" fontId="0" fillId="2" borderId="1" xfId="0" applyNumberFormat="1" applyFill="1" applyBorder="1" applyProtection="1"/>
    <xf numFmtId="0" fontId="1" fillId="8" borderId="0" xfId="0" applyFont="1" applyFill="1" applyProtection="1"/>
    <xf numFmtId="0" fontId="1" fillId="0" borderId="0" xfId="0" applyFont="1" applyProtection="1"/>
    <xf numFmtId="0" fontId="1" fillId="8" borderId="0" xfId="0" applyFont="1" applyFill="1" applyAlignment="1" applyProtection="1">
      <alignment wrapText="1"/>
    </xf>
    <xf numFmtId="0" fontId="0" fillId="0" borderId="1" xfId="0" applyBorder="1" applyProtection="1">
      <protection locked="0" hidden="1"/>
    </xf>
    <xf numFmtId="0" fontId="0" fillId="0" borderId="46" xfId="0" applyBorder="1" applyProtection="1">
      <protection locked="0" hidden="1"/>
    </xf>
    <xf numFmtId="0" fontId="0" fillId="8" borderId="1" xfId="0" applyFill="1" applyBorder="1" applyProtection="1">
      <protection locked="0" hidden="1"/>
    </xf>
    <xf numFmtId="0" fontId="0" fillId="0" borderId="1" xfId="0" applyBorder="1" applyProtection="1">
      <protection hidden="1"/>
    </xf>
    <xf numFmtId="0" fontId="0" fillId="2" borderId="1" xfId="0" applyFill="1" applyBorder="1" applyProtection="1">
      <protection hidden="1"/>
    </xf>
    <xf numFmtId="0" fontId="11" fillId="8" borderId="2" xfId="0" applyFont="1" applyFill="1" applyBorder="1" applyAlignment="1" applyProtection="1">
      <alignment horizontal="left"/>
      <protection hidden="1"/>
    </xf>
    <xf numFmtId="0" fontId="2" fillId="8" borderId="2" xfId="0" applyFont="1" applyFill="1" applyBorder="1" applyAlignment="1" applyProtection="1">
      <alignment horizontal="left"/>
      <protection hidden="1"/>
    </xf>
    <xf numFmtId="0" fontId="2" fillId="8" borderId="2" xfId="0" applyFont="1" applyFill="1" applyBorder="1" applyAlignment="1" applyProtection="1">
      <alignment horizontal="left" vertical="center"/>
      <protection hidden="1"/>
    </xf>
    <xf numFmtId="0" fontId="3" fillId="8" borderId="2" xfId="0" applyFont="1" applyFill="1" applyBorder="1" applyProtection="1">
      <protection hidden="1"/>
    </xf>
    <xf numFmtId="0" fontId="3" fillId="8" borderId="0" xfId="0" applyFont="1" applyFill="1" applyAlignment="1" applyProtection="1">
      <alignment vertical="center"/>
      <protection hidden="1"/>
    </xf>
    <xf numFmtId="0" fontId="14" fillId="0" borderId="5" xfId="0" applyFont="1" applyFill="1" applyBorder="1" applyAlignment="1" applyProtection="1">
      <alignment horizontal="center" vertical="center"/>
      <protection hidden="1"/>
    </xf>
    <xf numFmtId="0" fontId="7" fillId="8" borderId="0" xfId="0" applyFont="1" applyFill="1" applyAlignment="1" applyProtection="1">
      <alignment vertical="center"/>
      <protection hidden="1"/>
    </xf>
    <xf numFmtId="0" fontId="24" fillId="8" borderId="0" xfId="0" applyFont="1" applyFill="1" applyProtection="1">
      <protection hidden="1"/>
    </xf>
    <xf numFmtId="0" fontId="3" fillId="0" borderId="0" xfId="0" applyFont="1" applyProtection="1">
      <protection hidden="1"/>
    </xf>
    <xf numFmtId="0" fontId="12" fillId="5" borderId="62" xfId="1" applyFont="1" applyFill="1" applyBorder="1" applyAlignment="1" applyProtection="1">
      <alignment horizontal="center" vertical="center" wrapText="1"/>
      <protection hidden="1"/>
    </xf>
    <xf numFmtId="0" fontId="3" fillId="0" borderId="0" xfId="0" applyFont="1" applyAlignment="1" applyProtection="1">
      <alignment horizontal="center" vertical="center"/>
      <protection hidden="1"/>
    </xf>
    <xf numFmtId="0" fontId="15" fillId="8" borderId="2" xfId="0" applyFont="1" applyFill="1" applyBorder="1" applyProtection="1">
      <protection hidden="1"/>
    </xf>
    <xf numFmtId="0" fontId="15" fillId="8" borderId="2" xfId="0" applyFont="1" applyFill="1" applyBorder="1" applyAlignment="1" applyProtection="1">
      <alignment vertical="center"/>
      <protection hidden="1"/>
    </xf>
    <xf numFmtId="0" fontId="15" fillId="8" borderId="2" xfId="0" applyFont="1" applyFill="1" applyBorder="1" applyAlignment="1" applyProtection="1">
      <alignment horizontal="center"/>
      <protection hidden="1"/>
    </xf>
    <xf numFmtId="0" fontId="15" fillId="8" borderId="2" xfId="0" applyFont="1" applyFill="1" applyBorder="1" applyAlignment="1" applyProtection="1">
      <alignment wrapText="1"/>
      <protection hidden="1"/>
    </xf>
    <xf numFmtId="0" fontId="15" fillId="8" borderId="0" xfId="0" applyFont="1" applyFill="1" applyProtection="1">
      <protection hidden="1"/>
    </xf>
    <xf numFmtId="0" fontId="1" fillId="10" borderId="1" xfId="0" applyFont="1" applyFill="1" applyBorder="1" applyAlignment="1" applyProtection="1">
      <alignment horizontal="center" vertical="center"/>
    </xf>
    <xf numFmtId="0" fontId="14" fillId="8" borderId="0" xfId="0" applyFont="1" applyFill="1" applyProtection="1">
      <protection hidden="1"/>
    </xf>
    <xf numFmtId="0" fontId="8" fillId="5" borderId="7" xfId="1" applyFont="1" applyFill="1" applyBorder="1" applyAlignment="1" applyProtection="1">
      <alignment horizontal="center" vertical="center" wrapText="1"/>
      <protection hidden="1"/>
    </xf>
    <xf numFmtId="0" fontId="8" fillId="5" borderId="24" xfId="1" applyFont="1" applyFill="1" applyBorder="1" applyAlignment="1" applyProtection="1">
      <alignment horizontal="center" vertical="center" wrapText="1"/>
      <protection hidden="1"/>
    </xf>
    <xf numFmtId="0" fontId="3" fillId="8" borderId="0" xfId="0" applyFont="1" applyFill="1" applyAlignment="1" applyProtection="1">
      <alignment horizontal="center" vertical="center"/>
      <protection hidden="1"/>
    </xf>
    <xf numFmtId="0" fontId="3" fillId="0" borderId="0" xfId="0" applyFont="1" applyAlignment="1" applyProtection="1">
      <alignment vertical="center"/>
      <protection hidden="1"/>
    </xf>
    <xf numFmtId="0" fontId="9" fillId="8" borderId="0" xfId="0" applyFont="1" applyFill="1" applyProtection="1">
      <protection hidden="1"/>
    </xf>
    <xf numFmtId="4" fontId="3" fillId="8" borderId="0" xfId="0" applyNumberFormat="1" applyFont="1" applyFill="1" applyProtection="1">
      <protection hidden="1"/>
    </xf>
    <xf numFmtId="166" fontId="3" fillId="8" borderId="0" xfId="0" applyNumberFormat="1" applyFont="1" applyFill="1" applyProtection="1">
      <protection hidden="1"/>
    </xf>
    <xf numFmtId="3" fontId="3" fillId="8" borderId="0" xfId="0" applyNumberFormat="1" applyFont="1" applyFill="1" applyProtection="1">
      <protection hidden="1"/>
    </xf>
    <xf numFmtId="0" fontId="11" fillId="0" borderId="2" xfId="0" applyFont="1" applyFill="1" applyBorder="1" applyAlignment="1" applyProtection="1">
      <alignment horizontal="left"/>
      <protection hidden="1"/>
    </xf>
    <xf numFmtId="0" fontId="15" fillId="0" borderId="0" xfId="0" applyFont="1" applyProtection="1">
      <protection hidden="1"/>
    </xf>
    <xf numFmtId="0" fontId="14" fillId="0" borderId="0" xfId="0" applyFont="1" applyFill="1" applyProtection="1">
      <protection hidden="1"/>
    </xf>
    <xf numFmtId="0" fontId="33" fillId="8" borderId="0" xfId="0" applyFont="1" applyFill="1" applyProtection="1">
      <protection hidden="1"/>
    </xf>
    <xf numFmtId="0" fontId="9" fillId="8" borderId="0" xfId="0" applyFont="1" applyFill="1" applyAlignment="1" applyProtection="1">
      <alignment vertical="center"/>
      <protection hidden="1"/>
    </xf>
    <xf numFmtId="4" fontId="9" fillId="8" borderId="0" xfId="0" applyNumberFormat="1" applyFont="1" applyFill="1" applyProtection="1">
      <protection hidden="1"/>
    </xf>
    <xf numFmtId="166" fontId="9" fillId="8" borderId="0" xfId="0" applyNumberFormat="1" applyFont="1" applyFill="1" applyProtection="1">
      <protection hidden="1"/>
    </xf>
    <xf numFmtId="3" fontId="9" fillId="8" borderId="0" xfId="0" applyNumberFormat="1" applyFont="1" applyFill="1" applyProtection="1">
      <protection hidden="1"/>
    </xf>
    <xf numFmtId="0" fontId="3" fillId="8" borderId="0" xfId="0" applyFont="1" applyFill="1" applyBorder="1" applyProtection="1">
      <protection hidden="1"/>
    </xf>
    <xf numFmtId="0" fontId="4" fillId="8" borderId="2" xfId="0" applyFont="1" applyFill="1" applyBorder="1" applyAlignment="1" applyProtection="1">
      <alignment horizontal="center"/>
      <protection hidden="1"/>
    </xf>
    <xf numFmtId="0" fontId="3" fillId="8" borderId="2" xfId="0" applyFont="1" applyFill="1" applyBorder="1" applyAlignment="1" applyProtection="1">
      <alignment wrapText="1"/>
      <protection hidden="1"/>
    </xf>
    <xf numFmtId="0" fontId="12" fillId="5" borderId="32" xfId="1" applyFont="1" applyFill="1" applyBorder="1" applyAlignment="1" applyProtection="1">
      <alignment horizontal="center" vertical="center" wrapText="1"/>
      <protection hidden="1"/>
    </xf>
    <xf numFmtId="0" fontId="12" fillId="5" borderId="24" xfId="1" applyFont="1" applyFill="1" applyBorder="1" applyAlignment="1" applyProtection="1">
      <alignment horizontal="center" vertical="center" wrapText="1"/>
      <protection hidden="1"/>
    </xf>
    <xf numFmtId="0" fontId="10" fillId="8" borderId="0" xfId="0" applyFont="1" applyFill="1" applyProtection="1">
      <protection hidden="1"/>
    </xf>
    <xf numFmtId="0" fontId="0" fillId="8" borderId="0" xfId="0" applyFill="1" applyProtection="1">
      <protection hidden="1"/>
    </xf>
    <xf numFmtId="0" fontId="0" fillId="0" borderId="0" xfId="0" applyProtection="1">
      <protection hidden="1"/>
    </xf>
    <xf numFmtId="0" fontId="11" fillId="8" borderId="0" xfId="0" applyFont="1" applyFill="1" applyBorder="1" applyProtection="1">
      <protection hidden="1"/>
    </xf>
    <xf numFmtId="0" fontId="7" fillId="8" borderId="44" xfId="0" applyFont="1" applyFill="1" applyBorder="1" applyProtection="1">
      <protection hidden="1"/>
    </xf>
    <xf numFmtId="0" fontId="0" fillId="8" borderId="44" xfId="0" applyFill="1" applyBorder="1" applyProtection="1">
      <protection hidden="1"/>
    </xf>
    <xf numFmtId="0" fontId="0" fillId="8" borderId="0" xfId="0" applyFill="1" applyBorder="1" applyProtection="1">
      <protection hidden="1"/>
    </xf>
    <xf numFmtId="0" fontId="10" fillId="2" borderId="42" xfId="0" applyFont="1" applyFill="1" applyBorder="1" applyAlignment="1" applyProtection="1">
      <alignment horizontal="center" vertical="center"/>
      <protection hidden="1"/>
    </xf>
    <xf numFmtId="0" fontId="3" fillId="2" borderId="21" xfId="0" applyFont="1" applyFill="1" applyBorder="1" applyAlignment="1" applyProtection="1">
      <alignment horizontal="center" vertical="center" wrapText="1"/>
      <protection hidden="1"/>
    </xf>
    <xf numFmtId="0" fontId="3" fillId="2" borderId="30" xfId="0" applyFont="1" applyFill="1" applyBorder="1" applyAlignment="1" applyProtection="1">
      <alignment horizontal="center" vertical="center" wrapText="1"/>
      <protection hidden="1"/>
    </xf>
    <xf numFmtId="0" fontId="3" fillId="2" borderId="19" xfId="0" applyFont="1" applyFill="1" applyBorder="1" applyAlignment="1" applyProtection="1">
      <alignment horizontal="center" vertical="center" wrapText="1"/>
      <protection hidden="1"/>
    </xf>
    <xf numFmtId="0" fontId="3" fillId="6" borderId="61" xfId="0" applyFont="1" applyFill="1" applyBorder="1" applyAlignment="1" applyProtection="1">
      <alignment horizontal="center" vertical="center" wrapText="1"/>
      <protection hidden="1"/>
    </xf>
    <xf numFmtId="0" fontId="3" fillId="6" borderId="30" xfId="0" applyFont="1" applyFill="1" applyBorder="1" applyAlignment="1" applyProtection="1">
      <alignment horizontal="center" vertical="center" wrapText="1"/>
      <protection hidden="1"/>
    </xf>
    <xf numFmtId="0" fontId="3" fillId="6" borderId="59" xfId="0" applyFont="1" applyFill="1" applyBorder="1" applyAlignment="1" applyProtection="1">
      <alignment horizontal="center" vertical="center" wrapText="1"/>
      <protection hidden="1"/>
    </xf>
    <xf numFmtId="0" fontId="3" fillId="11" borderId="21" xfId="0" applyFont="1" applyFill="1" applyBorder="1" applyAlignment="1" applyProtection="1">
      <alignment horizontal="center" vertical="center" wrapText="1"/>
      <protection hidden="1"/>
    </xf>
    <xf numFmtId="0" fontId="3" fillId="11" borderId="59" xfId="0" applyFont="1" applyFill="1" applyBorder="1" applyAlignment="1" applyProtection="1">
      <alignment horizontal="center" vertical="center" wrapText="1"/>
      <protection hidden="1"/>
    </xf>
    <xf numFmtId="0" fontId="3" fillId="2" borderId="13" xfId="0" applyFont="1" applyFill="1" applyBorder="1" applyAlignment="1" applyProtection="1">
      <alignment horizontal="left"/>
      <protection hidden="1"/>
    </xf>
    <xf numFmtId="0" fontId="3" fillId="2" borderId="40" xfId="0" applyFont="1" applyFill="1" applyBorder="1" applyAlignment="1" applyProtection="1">
      <alignment horizontal="left"/>
      <protection hidden="1"/>
    </xf>
    <xf numFmtId="167" fontId="3" fillId="2" borderId="12" xfId="0" applyNumberFormat="1" applyFont="1" applyFill="1" applyBorder="1" applyAlignment="1" applyProtection="1">
      <alignment horizontal="center"/>
      <protection hidden="1"/>
    </xf>
    <xf numFmtId="167" fontId="3" fillId="2" borderId="24" xfId="0" applyNumberFormat="1" applyFont="1" applyFill="1" applyBorder="1" applyAlignment="1" applyProtection="1">
      <alignment horizontal="center"/>
      <protection hidden="1"/>
    </xf>
    <xf numFmtId="167" fontId="3" fillId="10" borderId="24" xfId="0" applyNumberFormat="1" applyFont="1" applyFill="1" applyBorder="1" applyAlignment="1" applyProtection="1">
      <alignment horizontal="center"/>
      <protection hidden="1"/>
    </xf>
    <xf numFmtId="10" fontId="3" fillId="10" borderId="9" xfId="0" applyNumberFormat="1" applyFont="1" applyFill="1" applyBorder="1" applyAlignment="1" applyProtection="1">
      <alignment horizontal="center"/>
      <protection hidden="1"/>
    </xf>
    <xf numFmtId="10" fontId="3" fillId="10" borderId="15" xfId="0" applyNumberFormat="1" applyFont="1" applyFill="1" applyBorder="1" applyAlignment="1" applyProtection="1">
      <alignment horizontal="center"/>
      <protection hidden="1"/>
    </xf>
    <xf numFmtId="10" fontId="3" fillId="10" borderId="10" xfId="0" applyNumberFormat="1" applyFont="1" applyFill="1" applyBorder="1" applyAlignment="1" applyProtection="1">
      <alignment horizontal="center"/>
      <protection hidden="1"/>
    </xf>
    <xf numFmtId="0" fontId="3" fillId="2" borderId="18" xfId="0" applyFont="1" applyFill="1" applyBorder="1" applyAlignment="1" applyProtection="1">
      <alignment horizontal="left"/>
      <protection hidden="1"/>
    </xf>
    <xf numFmtId="0" fontId="10" fillId="8" borderId="26" xfId="0" applyFont="1" applyFill="1" applyBorder="1" applyAlignment="1" applyProtection="1">
      <alignment horizontal="left"/>
      <protection hidden="1"/>
    </xf>
    <xf numFmtId="0" fontId="10" fillId="8" borderId="0" xfId="0" applyFont="1" applyFill="1" applyBorder="1" applyAlignment="1" applyProtection="1">
      <alignment horizontal="center"/>
      <protection hidden="1"/>
    </xf>
    <xf numFmtId="167" fontId="10" fillId="2" borderId="48" xfId="0" applyNumberFormat="1" applyFont="1" applyFill="1" applyBorder="1" applyAlignment="1" applyProtection="1">
      <alignment horizontal="center"/>
      <protection hidden="1"/>
    </xf>
    <xf numFmtId="167" fontId="10" fillId="2" borderId="49" xfId="0" applyNumberFormat="1" applyFont="1" applyFill="1" applyBorder="1" applyAlignment="1" applyProtection="1">
      <alignment horizontal="center"/>
      <protection hidden="1"/>
    </xf>
    <xf numFmtId="167" fontId="10" fillId="2" borderId="50" xfId="0" applyNumberFormat="1" applyFont="1" applyFill="1" applyBorder="1" applyAlignment="1" applyProtection="1">
      <alignment horizontal="center"/>
      <protection hidden="1"/>
    </xf>
    <xf numFmtId="167" fontId="10" fillId="2" borderId="24" xfId="0" applyNumberFormat="1" applyFont="1" applyFill="1" applyBorder="1" applyAlignment="1" applyProtection="1">
      <alignment horizontal="center"/>
      <protection hidden="1"/>
    </xf>
    <xf numFmtId="167" fontId="10" fillId="2" borderId="51" xfId="0" applyNumberFormat="1" applyFont="1" applyFill="1" applyBorder="1" applyAlignment="1" applyProtection="1">
      <alignment horizontal="center"/>
      <protection hidden="1"/>
    </xf>
    <xf numFmtId="167" fontId="10" fillId="2" borderId="7" xfId="0" applyNumberFormat="1" applyFont="1" applyFill="1" applyBorder="1" applyAlignment="1" applyProtection="1">
      <alignment horizontal="center"/>
      <protection hidden="1"/>
    </xf>
    <xf numFmtId="167" fontId="10" fillId="2" borderId="56" xfId="0" applyNumberFormat="1" applyFont="1" applyFill="1" applyBorder="1" applyAlignment="1" applyProtection="1">
      <alignment horizontal="center"/>
      <protection hidden="1"/>
    </xf>
    <xf numFmtId="10" fontId="10" fillId="2" borderId="24" xfId="0" applyNumberFormat="1" applyFont="1" applyFill="1" applyBorder="1" applyAlignment="1" applyProtection="1">
      <protection hidden="1"/>
    </xf>
    <xf numFmtId="10" fontId="10" fillId="2" borderId="24" xfId="0" applyNumberFormat="1" applyFont="1" applyFill="1" applyBorder="1" applyAlignment="1" applyProtection="1">
      <alignment horizontal="center"/>
      <protection hidden="1"/>
    </xf>
    <xf numFmtId="0" fontId="1" fillId="8" borderId="0" xfId="0" applyFont="1" applyFill="1" applyProtection="1">
      <protection hidden="1"/>
    </xf>
    <xf numFmtId="0" fontId="1" fillId="0" borderId="0" xfId="0" applyFont="1" applyProtection="1">
      <protection hidden="1"/>
    </xf>
    <xf numFmtId="0" fontId="3" fillId="8" borderId="0" xfId="0" applyFont="1" applyFill="1" applyBorder="1" applyAlignment="1" applyProtection="1">
      <alignment horizontal="center"/>
      <protection hidden="1"/>
    </xf>
    <xf numFmtId="0" fontId="0" fillId="3" borderId="0" xfId="0" applyFill="1" applyProtection="1">
      <protection hidden="1"/>
    </xf>
    <xf numFmtId="167" fontId="3" fillId="8" borderId="47" xfId="0" applyNumberFormat="1" applyFont="1" applyFill="1" applyBorder="1" applyAlignment="1" applyProtection="1">
      <alignment horizontal="center" vertical="center"/>
      <protection locked="0" hidden="1"/>
    </xf>
    <xf numFmtId="167" fontId="3" fillId="8" borderId="9" xfId="0" applyNumberFormat="1" applyFont="1" applyFill="1" applyBorder="1" applyAlignment="1" applyProtection="1">
      <alignment horizontal="center" vertical="center"/>
      <protection locked="0" hidden="1"/>
    </xf>
    <xf numFmtId="167" fontId="3" fillId="8" borderId="40" xfId="0" applyNumberFormat="1" applyFont="1" applyFill="1" applyBorder="1" applyAlignment="1" applyProtection="1">
      <alignment horizontal="center" vertical="center"/>
      <protection locked="0" hidden="1"/>
    </xf>
    <xf numFmtId="167" fontId="3" fillId="8" borderId="5" xfId="0" applyNumberFormat="1" applyFont="1" applyFill="1" applyBorder="1" applyAlignment="1" applyProtection="1">
      <alignment horizontal="center" vertical="center"/>
      <protection locked="0" hidden="1"/>
    </xf>
    <xf numFmtId="167" fontId="3" fillId="8" borderId="1" xfId="0" applyNumberFormat="1" applyFont="1" applyFill="1" applyBorder="1" applyAlignment="1" applyProtection="1">
      <alignment horizontal="center" vertical="center"/>
      <protection locked="0" hidden="1"/>
    </xf>
    <xf numFmtId="167" fontId="3" fillId="8" borderId="3" xfId="0" applyNumberFormat="1" applyFont="1" applyFill="1" applyBorder="1" applyAlignment="1" applyProtection="1">
      <alignment horizontal="center" vertical="center"/>
      <protection locked="0" hidden="1"/>
    </xf>
    <xf numFmtId="167" fontId="3" fillId="8" borderId="46" xfId="0" applyNumberFormat="1" applyFont="1" applyFill="1" applyBorder="1" applyAlignment="1" applyProtection="1">
      <alignment horizontal="center" vertical="center"/>
      <protection locked="0" hidden="1"/>
    </xf>
    <xf numFmtId="167" fontId="3" fillId="8" borderId="39" xfId="0" applyNumberFormat="1" applyFont="1" applyFill="1" applyBorder="1" applyAlignment="1" applyProtection="1">
      <alignment horizontal="center" vertical="center"/>
      <protection locked="0" hidden="1"/>
    </xf>
    <xf numFmtId="167" fontId="3" fillId="8" borderId="47" xfId="0" applyNumberFormat="1" applyFont="1" applyFill="1" applyBorder="1" applyAlignment="1" applyProtection="1">
      <alignment horizontal="center"/>
      <protection locked="0" hidden="1"/>
    </xf>
    <xf numFmtId="167" fontId="3" fillId="8" borderId="9" xfId="0" applyNumberFormat="1" applyFont="1" applyFill="1" applyBorder="1" applyAlignment="1" applyProtection="1">
      <alignment horizontal="center"/>
      <protection locked="0" hidden="1"/>
    </xf>
    <xf numFmtId="167" fontId="3" fillId="8" borderId="40" xfId="0" applyNumberFormat="1" applyFont="1" applyFill="1" applyBorder="1" applyAlignment="1" applyProtection="1">
      <alignment horizontal="center"/>
      <protection locked="0" hidden="1"/>
    </xf>
    <xf numFmtId="167" fontId="3" fillId="8" borderId="5" xfId="0" applyNumberFormat="1" applyFont="1" applyFill="1" applyBorder="1" applyAlignment="1" applyProtection="1">
      <alignment horizontal="center"/>
      <protection locked="0" hidden="1"/>
    </xf>
    <xf numFmtId="167" fontId="3" fillId="8" borderId="1" xfId="0" applyNumberFormat="1" applyFont="1" applyFill="1" applyBorder="1" applyAlignment="1" applyProtection="1">
      <alignment horizontal="center"/>
      <protection locked="0" hidden="1"/>
    </xf>
    <xf numFmtId="167" fontId="3" fillId="8" borderId="3" xfId="0" applyNumberFormat="1" applyFont="1" applyFill="1" applyBorder="1" applyAlignment="1" applyProtection="1">
      <alignment horizontal="center"/>
      <protection locked="0" hidden="1"/>
    </xf>
    <xf numFmtId="167" fontId="3" fillId="8" borderId="1" xfId="0" applyNumberFormat="1" applyFont="1" applyFill="1" applyBorder="1" applyAlignment="1" applyProtection="1">
      <alignment horizontal="left"/>
      <protection locked="0" hidden="1"/>
    </xf>
    <xf numFmtId="167" fontId="3" fillId="8" borderId="46" xfId="0" applyNumberFormat="1" applyFont="1" applyFill="1" applyBorder="1" applyAlignment="1" applyProtection="1">
      <alignment horizontal="left"/>
      <protection locked="0" hidden="1"/>
    </xf>
    <xf numFmtId="167" fontId="3" fillId="8" borderId="30" xfId="0" applyNumberFormat="1" applyFont="1" applyFill="1" applyBorder="1" applyAlignment="1" applyProtection="1">
      <alignment horizontal="center" vertical="center"/>
      <protection locked="0" hidden="1"/>
    </xf>
    <xf numFmtId="167" fontId="3" fillId="8" borderId="10" xfId="0" applyNumberFormat="1" applyFont="1" applyFill="1" applyBorder="1" applyAlignment="1" applyProtection="1">
      <alignment horizontal="center" vertical="center"/>
      <protection locked="0" hidden="1"/>
    </xf>
    <xf numFmtId="167" fontId="3" fillId="8" borderId="14" xfId="0" applyNumberFormat="1" applyFont="1" applyFill="1" applyBorder="1" applyAlignment="1" applyProtection="1">
      <alignment horizontal="center" vertical="center"/>
      <protection locked="0" hidden="1"/>
    </xf>
    <xf numFmtId="167" fontId="3" fillId="8" borderId="24" xfId="0" applyNumberFormat="1" applyFont="1" applyFill="1" applyBorder="1" applyAlignment="1" applyProtection="1">
      <alignment horizontal="center"/>
      <protection locked="0" hidden="1"/>
    </xf>
    <xf numFmtId="0" fontId="2" fillId="8" borderId="0" xfId="0" applyFont="1" applyFill="1" applyProtection="1"/>
    <xf numFmtId="0" fontId="16" fillId="11" borderId="0" xfId="0" applyFont="1" applyFill="1" applyProtection="1"/>
    <xf numFmtId="0" fontId="18" fillId="9" borderId="6" xfId="0" applyFont="1" applyFill="1" applyBorder="1" applyProtection="1"/>
    <xf numFmtId="0" fontId="18" fillId="9" borderId="38" xfId="0" applyFont="1" applyFill="1" applyBorder="1" applyProtection="1"/>
    <xf numFmtId="0" fontId="18" fillId="9" borderId="7" xfId="0" applyFont="1" applyFill="1" applyBorder="1" applyProtection="1"/>
    <xf numFmtId="0" fontId="18" fillId="8" borderId="0" xfId="0" applyFont="1" applyFill="1" applyBorder="1" applyProtection="1"/>
    <xf numFmtId="0" fontId="0" fillId="8" borderId="0" xfId="0" applyFill="1" applyBorder="1" applyProtection="1"/>
    <xf numFmtId="0" fontId="18" fillId="8" borderId="6" xfId="0" applyFont="1" applyFill="1" applyBorder="1" applyProtection="1"/>
    <xf numFmtId="0" fontId="0" fillId="8" borderId="38" xfId="0" applyFill="1" applyBorder="1" applyProtection="1"/>
    <xf numFmtId="0" fontId="0" fillId="8" borderId="7" xfId="0" applyFill="1" applyBorder="1" applyProtection="1"/>
    <xf numFmtId="0" fontId="0" fillId="2" borderId="8" xfId="0" applyFill="1" applyBorder="1" applyProtection="1"/>
    <xf numFmtId="0" fontId="0" fillId="2" borderId="0" xfId="0" applyFill="1" applyBorder="1" applyProtection="1"/>
    <xf numFmtId="0" fontId="0" fillId="2" borderId="35" xfId="0" applyFill="1" applyBorder="1" applyProtection="1"/>
    <xf numFmtId="0" fontId="0" fillId="2" borderId="43" xfId="0" applyFill="1" applyBorder="1" applyProtection="1"/>
    <xf numFmtId="0" fontId="0" fillId="2" borderId="42" xfId="0" applyFill="1" applyBorder="1" applyProtection="1"/>
    <xf numFmtId="0" fontId="0" fillId="2" borderId="33" xfId="0" applyFill="1" applyBorder="1" applyProtection="1"/>
    <xf numFmtId="0" fontId="1" fillId="2" borderId="43" xfId="0" applyFont="1" applyFill="1" applyBorder="1" applyProtection="1"/>
    <xf numFmtId="0" fontId="13" fillId="2" borderId="0" xfId="0" applyFont="1" applyFill="1" applyBorder="1" applyAlignment="1" applyProtection="1">
      <alignment horizontal="center" vertical="center"/>
    </xf>
    <xf numFmtId="0" fontId="1" fillId="2" borderId="0" xfId="0" applyFont="1" applyFill="1" applyBorder="1" applyProtection="1"/>
    <xf numFmtId="0" fontId="1" fillId="2" borderId="35" xfId="0" applyFont="1" applyFill="1" applyBorder="1" applyProtection="1"/>
    <xf numFmtId="0" fontId="0" fillId="2" borderId="0" xfId="0" applyFill="1" applyBorder="1" applyAlignment="1" applyProtection="1">
      <alignment vertical="center" wrapText="1"/>
    </xf>
    <xf numFmtId="165" fontId="1" fillId="2" borderId="0" xfId="0" applyNumberFormat="1" applyFont="1" applyFill="1" applyBorder="1" applyAlignment="1" applyProtection="1">
      <alignment vertical="center"/>
    </xf>
    <xf numFmtId="0" fontId="1" fillId="2" borderId="0" xfId="0" applyFont="1" applyFill="1" applyBorder="1" applyAlignment="1" applyProtection="1">
      <alignment vertical="center"/>
    </xf>
    <xf numFmtId="0" fontId="0" fillId="2" borderId="0" xfId="0" applyFill="1" applyBorder="1" applyAlignment="1" applyProtection="1">
      <alignment horizontal="center" vertical="center"/>
    </xf>
    <xf numFmtId="0" fontId="0" fillId="2" borderId="0" xfId="0" applyFill="1" applyBorder="1" applyAlignment="1" applyProtection="1">
      <alignment wrapText="1"/>
    </xf>
    <xf numFmtId="0" fontId="0" fillId="2" borderId="29" xfId="0" applyFill="1" applyBorder="1" applyProtection="1"/>
    <xf numFmtId="0" fontId="0" fillId="2" borderId="44" xfId="0" applyFill="1" applyBorder="1" applyAlignment="1" applyProtection="1">
      <alignment vertical="center" wrapText="1"/>
    </xf>
    <xf numFmtId="165" fontId="1" fillId="2" borderId="44" xfId="0" applyNumberFormat="1" applyFont="1" applyFill="1" applyBorder="1" applyAlignment="1" applyProtection="1">
      <alignment vertical="center"/>
    </xf>
    <xf numFmtId="0" fontId="0" fillId="2" borderId="44" xfId="0" applyFill="1" applyBorder="1" applyProtection="1"/>
    <xf numFmtId="0" fontId="0" fillId="2" borderId="37" xfId="0" applyFill="1" applyBorder="1" applyProtection="1"/>
    <xf numFmtId="0" fontId="0" fillId="8" borderId="0" xfId="0" applyFill="1" applyBorder="1" applyAlignment="1" applyProtection="1">
      <alignment horizontal="left" vertical="center" wrapText="1"/>
    </xf>
    <xf numFmtId="0" fontId="0" fillId="2" borderId="0" xfId="0" applyFill="1" applyBorder="1" applyAlignment="1" applyProtection="1">
      <alignment vertical="center"/>
    </xf>
    <xf numFmtId="0" fontId="0" fillId="8" borderId="0" xfId="0" applyFill="1" applyBorder="1" applyAlignment="1" applyProtection="1">
      <alignment vertical="center"/>
    </xf>
    <xf numFmtId="0" fontId="0" fillId="2" borderId="0" xfId="0" applyFill="1" applyBorder="1" applyAlignment="1" applyProtection="1">
      <alignment horizontal="left" vertical="center" wrapText="1"/>
    </xf>
    <xf numFmtId="10" fontId="1" fillId="2" borderId="0" xfId="0" applyNumberFormat="1" applyFont="1" applyFill="1" applyBorder="1" applyAlignment="1" applyProtection="1">
      <alignment vertical="center"/>
    </xf>
    <xf numFmtId="10" fontId="1" fillId="8" borderId="0" xfId="0" applyNumberFormat="1" applyFont="1" applyFill="1" applyBorder="1" applyAlignment="1" applyProtection="1">
      <alignment vertical="center"/>
    </xf>
    <xf numFmtId="10" fontId="0" fillId="8" borderId="24" xfId="0" applyNumberFormat="1" applyFill="1" applyBorder="1" applyAlignment="1" applyProtection="1">
      <alignment vertical="center"/>
    </xf>
    <xf numFmtId="0" fontId="0" fillId="5" borderId="5" xfId="0" applyFill="1" applyBorder="1" applyProtection="1">
      <protection hidden="1"/>
    </xf>
    <xf numFmtId="0" fontId="0" fillId="5" borderId="1" xfId="0" applyFill="1" applyBorder="1" applyProtection="1">
      <protection hidden="1"/>
    </xf>
    <xf numFmtId="10" fontId="0" fillId="5" borderId="1" xfId="0" applyNumberFormat="1" applyFill="1" applyBorder="1" applyProtection="1">
      <protection hidden="1"/>
    </xf>
    <xf numFmtId="0" fontId="0" fillId="5" borderId="46" xfId="0" applyFill="1" applyBorder="1" applyProtection="1">
      <protection hidden="1"/>
    </xf>
    <xf numFmtId="168" fontId="10" fillId="5" borderId="56" xfId="0" applyNumberFormat="1" applyFont="1" applyFill="1" applyBorder="1" applyAlignment="1" applyProtection="1">
      <alignment horizontal="center"/>
      <protection hidden="1"/>
    </xf>
    <xf numFmtId="0" fontId="1" fillId="5" borderId="49" xfId="0" applyFont="1" applyFill="1" applyBorder="1" applyProtection="1">
      <protection hidden="1"/>
    </xf>
    <xf numFmtId="0" fontId="0" fillId="13" borderId="1" xfId="0" applyFill="1" applyBorder="1" applyAlignment="1" applyProtection="1">
      <alignment vertical="center"/>
      <protection hidden="1"/>
    </xf>
    <xf numFmtId="10" fontId="0" fillId="13" borderId="1" xfId="0" applyNumberFormat="1" applyFill="1" applyBorder="1" applyAlignment="1" applyProtection="1">
      <alignment vertical="center"/>
      <protection hidden="1"/>
    </xf>
    <xf numFmtId="167" fontId="10" fillId="2" borderId="6" xfId="0" applyNumberFormat="1" applyFont="1" applyFill="1" applyBorder="1" applyAlignment="1" applyProtection="1">
      <alignment horizontal="center"/>
      <protection hidden="1"/>
    </xf>
    <xf numFmtId="168" fontId="0" fillId="0" borderId="3" xfId="0" applyNumberFormat="1" applyBorder="1" applyProtection="1">
      <protection locked="0"/>
    </xf>
    <xf numFmtId="0" fontId="0" fillId="2" borderId="3" xfId="0" applyFill="1" applyBorder="1" applyProtection="1"/>
    <xf numFmtId="0" fontId="1" fillId="2" borderId="24" xfId="0" applyFont="1" applyFill="1" applyBorder="1" applyAlignment="1" applyProtection="1">
      <alignment vertical="center"/>
    </xf>
    <xf numFmtId="0" fontId="1" fillId="0" borderId="0" xfId="0" applyFont="1" applyBorder="1" applyAlignment="1" applyProtection="1">
      <alignment vertical="center"/>
    </xf>
    <xf numFmtId="0" fontId="0" fillId="8" borderId="0" xfId="0" applyFill="1" applyAlignment="1" applyProtection="1">
      <alignment vertical="center"/>
    </xf>
    <xf numFmtId="0" fontId="0" fillId="0" borderId="0" xfId="0" applyAlignment="1" applyProtection="1">
      <alignment vertical="center"/>
    </xf>
    <xf numFmtId="168" fontId="1" fillId="2" borderId="24" xfId="0" applyNumberFormat="1" applyFont="1" applyFill="1" applyBorder="1" applyAlignment="1" applyProtection="1">
      <alignment vertical="center"/>
    </xf>
    <xf numFmtId="168" fontId="1" fillId="2" borderId="25" xfId="0" applyNumberFormat="1" applyFont="1" applyFill="1" applyBorder="1" applyAlignment="1" applyProtection="1">
      <alignment vertical="center"/>
    </xf>
    <xf numFmtId="0" fontId="0" fillId="14" borderId="1" xfId="0" applyFill="1" applyBorder="1" applyProtection="1">
      <protection hidden="1"/>
    </xf>
    <xf numFmtId="10" fontId="0" fillId="14" borderId="1" xfId="0" applyNumberFormat="1" applyFill="1" applyBorder="1" applyProtection="1">
      <protection hidden="1"/>
    </xf>
    <xf numFmtId="167" fontId="0" fillId="14" borderId="1" xfId="0" applyNumberFormat="1" applyFill="1" applyBorder="1" applyProtection="1">
      <protection hidden="1"/>
    </xf>
    <xf numFmtId="0" fontId="0" fillId="13" borderId="5" xfId="0" applyFill="1" applyBorder="1" applyAlignment="1" applyProtection="1">
      <alignment vertical="center"/>
      <protection hidden="1"/>
    </xf>
    <xf numFmtId="0" fontId="1" fillId="5" borderId="1" xfId="0" applyFont="1" applyFill="1" applyBorder="1" applyProtection="1">
      <protection hidden="1"/>
    </xf>
    <xf numFmtId="166" fontId="0" fillId="2" borderId="46" xfId="0" applyNumberFormat="1" applyFill="1" applyBorder="1" applyProtection="1"/>
    <xf numFmtId="0" fontId="21" fillId="0" borderId="24" xfId="0" applyFont="1" applyFill="1" applyBorder="1" applyAlignment="1" applyProtection="1">
      <alignment wrapText="1"/>
    </xf>
    <xf numFmtId="0" fontId="17" fillId="8" borderId="0" xfId="0" applyFont="1" applyFill="1" applyAlignment="1" applyProtection="1">
      <alignment vertical="center"/>
      <protection hidden="1"/>
    </xf>
    <xf numFmtId="0" fontId="37" fillId="8" borderId="0" xfId="0" applyFont="1" applyFill="1" applyProtection="1">
      <protection hidden="1"/>
    </xf>
    <xf numFmtId="0" fontId="38" fillId="8" borderId="6" xfId="0" applyFont="1" applyFill="1" applyBorder="1" applyAlignment="1" applyProtection="1">
      <alignment vertical="top" wrapText="1"/>
    </xf>
    <xf numFmtId="0" fontId="38" fillId="8" borderId="24" xfId="0" applyFont="1" applyFill="1" applyBorder="1" applyAlignment="1" applyProtection="1">
      <alignment vertical="top" wrapText="1"/>
    </xf>
    <xf numFmtId="0" fontId="39" fillId="8" borderId="24" xfId="0" applyFont="1" applyFill="1" applyBorder="1" applyAlignment="1" applyProtection="1">
      <alignment wrapText="1"/>
    </xf>
    <xf numFmtId="169" fontId="10" fillId="2" borderId="26" xfId="0" applyNumberFormat="1" applyFont="1" applyFill="1" applyBorder="1" applyAlignment="1" applyProtection="1">
      <alignment horizontal="center" vertical="center"/>
      <protection hidden="1"/>
    </xf>
    <xf numFmtId="166" fontId="24" fillId="8" borderId="0" xfId="0" applyNumberFormat="1" applyFont="1" applyFill="1" applyAlignment="1" applyProtection="1">
      <alignment vertical="center"/>
      <protection hidden="1"/>
    </xf>
    <xf numFmtId="0" fontId="40" fillId="2" borderId="0" xfId="0" applyFont="1" applyFill="1" applyBorder="1" applyAlignment="1" applyProtection="1">
      <alignment horizontal="center"/>
    </xf>
    <xf numFmtId="168" fontId="36" fillId="2" borderId="1" xfId="0" applyNumberFormat="1" applyFont="1" applyFill="1" applyBorder="1" applyProtection="1"/>
    <xf numFmtId="168" fontId="0" fillId="2" borderId="1" xfId="0" applyNumberFormat="1" applyFill="1" applyBorder="1" applyProtection="1"/>
    <xf numFmtId="0" fontId="41" fillId="8" borderId="0" xfId="0" applyFont="1" applyFill="1" applyProtection="1">
      <protection hidden="1"/>
    </xf>
    <xf numFmtId="0" fontId="42" fillId="8" borderId="0" xfId="0" applyFont="1" applyFill="1" applyProtection="1">
      <protection hidden="1"/>
    </xf>
    <xf numFmtId="0" fontId="3" fillId="2" borderId="61" xfId="0" applyFont="1" applyFill="1" applyBorder="1" applyAlignment="1" applyProtection="1">
      <alignment horizontal="center" vertical="center" wrapText="1"/>
      <protection hidden="1"/>
    </xf>
    <xf numFmtId="0" fontId="3" fillId="2" borderId="36" xfId="0" applyFont="1" applyFill="1" applyBorder="1" applyAlignment="1" applyProtection="1">
      <alignment horizontal="center" vertical="center" wrapText="1"/>
      <protection hidden="1"/>
    </xf>
    <xf numFmtId="0" fontId="3" fillId="2" borderId="45" xfId="0" applyFont="1" applyFill="1" applyBorder="1" applyAlignment="1" applyProtection="1">
      <alignment horizontal="center" vertical="center" wrapText="1"/>
      <protection hidden="1"/>
    </xf>
    <xf numFmtId="0" fontId="0" fillId="15" borderId="1" xfId="0" applyFill="1" applyBorder="1" applyProtection="1">
      <protection hidden="1"/>
    </xf>
    <xf numFmtId="170" fontId="0" fillId="9" borderId="24" xfId="0" applyNumberFormat="1" applyFill="1" applyBorder="1" applyAlignment="1" applyProtection="1">
      <alignment horizontal="center" vertical="center"/>
      <protection hidden="1"/>
    </xf>
    <xf numFmtId="10" fontId="0" fillId="9" borderId="24" xfId="0" applyNumberFormat="1" applyFill="1" applyBorder="1" applyAlignment="1" applyProtection="1">
      <alignment horizontal="center" vertical="center"/>
      <protection hidden="1"/>
    </xf>
    <xf numFmtId="0" fontId="0" fillId="9" borderId="24" xfId="0" applyFill="1" applyBorder="1" applyAlignment="1" applyProtection="1">
      <alignment horizontal="center" vertical="center"/>
      <protection hidden="1"/>
    </xf>
    <xf numFmtId="167" fontId="0" fillId="9" borderId="24" xfId="0" applyNumberFormat="1" applyFill="1" applyBorder="1" applyAlignment="1" applyProtection="1">
      <alignment horizontal="center" vertical="center"/>
      <protection hidden="1"/>
    </xf>
    <xf numFmtId="10" fontId="0" fillId="2" borderId="1" xfId="0" applyNumberFormat="1" applyFill="1" applyBorder="1" applyProtection="1">
      <protection hidden="1"/>
    </xf>
    <xf numFmtId="0" fontId="0" fillId="0" borderId="46" xfId="0" applyBorder="1" applyAlignment="1" applyProtection="1">
      <alignment horizontal="center" vertical="center"/>
      <protection locked="0"/>
    </xf>
    <xf numFmtId="0" fontId="0" fillId="0" borderId="52" xfId="0" applyBorder="1" applyAlignment="1" applyProtection="1">
      <alignment horizontal="center" vertical="center"/>
      <protection locked="0"/>
    </xf>
    <xf numFmtId="0" fontId="0" fillId="0" borderId="9" xfId="0" applyBorder="1" applyAlignment="1" applyProtection="1">
      <alignment horizontal="center" vertical="center"/>
      <protection locked="0"/>
    </xf>
    <xf numFmtId="0" fontId="14" fillId="8" borderId="3" xfId="0" applyFont="1" applyFill="1" applyBorder="1" applyAlignment="1" applyProtection="1">
      <alignment horizontal="center" vertical="center" wrapText="1"/>
      <protection locked="0" hidden="1"/>
    </xf>
    <xf numFmtId="0" fontId="14" fillId="8" borderId="5" xfId="0" applyFont="1" applyFill="1" applyBorder="1" applyAlignment="1" applyProtection="1">
      <alignment horizontal="center" vertical="center" wrapText="1"/>
      <protection locked="0" hidden="1"/>
    </xf>
    <xf numFmtId="0" fontId="12" fillId="0" borderId="3" xfId="1" applyFont="1" applyFill="1" applyBorder="1" applyAlignment="1" applyProtection="1">
      <alignment horizontal="center" vertical="center"/>
      <protection locked="0" hidden="1"/>
    </xf>
    <xf numFmtId="0" fontId="12" fillId="0" borderId="4" xfId="1" applyFont="1" applyFill="1" applyBorder="1" applyAlignment="1" applyProtection="1">
      <alignment horizontal="center" vertical="center"/>
      <protection locked="0" hidden="1"/>
    </xf>
    <xf numFmtId="0" fontId="12" fillId="0" borderId="5" xfId="1" applyFont="1" applyFill="1" applyBorder="1" applyAlignment="1" applyProtection="1">
      <alignment horizontal="center" vertical="center"/>
      <protection locked="0" hidden="1"/>
    </xf>
    <xf numFmtId="10" fontId="0" fillId="8" borderId="46" xfId="0" applyNumberFormat="1" applyFill="1" applyBorder="1" applyAlignment="1" applyProtection="1">
      <alignment horizontal="center" vertical="center"/>
      <protection locked="0"/>
    </xf>
    <xf numFmtId="10" fontId="0" fillId="8" borderId="52" xfId="0" applyNumberFormat="1" applyFill="1" applyBorder="1" applyAlignment="1" applyProtection="1">
      <alignment horizontal="center" vertical="center"/>
      <protection locked="0"/>
    </xf>
    <xf numFmtId="0" fontId="14" fillId="0" borderId="1" xfId="0" applyFont="1" applyFill="1" applyBorder="1" applyAlignment="1" applyProtection="1">
      <alignment horizontal="center" vertical="center"/>
      <protection hidden="1"/>
    </xf>
    <xf numFmtId="0" fontId="12" fillId="2" borderId="25" xfId="1" applyFont="1" applyFill="1" applyBorder="1" applyAlignment="1" applyProtection="1">
      <alignment horizontal="center" vertical="center" wrapText="1"/>
      <protection hidden="1"/>
    </xf>
    <xf numFmtId="0" fontId="12" fillId="2" borderId="26" xfId="1" applyFont="1" applyFill="1" applyBorder="1" applyAlignment="1" applyProtection="1">
      <alignment horizontal="center" vertical="center" wrapText="1"/>
      <protection hidden="1"/>
    </xf>
    <xf numFmtId="0" fontId="14" fillId="0" borderId="3" xfId="0" applyNumberFormat="1" applyFont="1" applyBorder="1" applyAlignment="1" applyProtection="1">
      <alignment horizontal="center" vertical="center" wrapText="1"/>
      <protection hidden="1"/>
    </xf>
    <xf numFmtId="0" fontId="14" fillId="0" borderId="5" xfId="0" applyNumberFormat="1" applyFont="1" applyBorder="1" applyAlignment="1" applyProtection="1">
      <alignment horizontal="center" vertical="center" wrapText="1"/>
      <protection hidden="1"/>
    </xf>
    <xf numFmtId="0" fontId="12" fillId="5" borderId="38" xfId="0" applyFont="1" applyFill="1" applyBorder="1" applyAlignment="1" applyProtection="1">
      <alignment horizontal="center" vertical="center" wrapText="1"/>
      <protection hidden="1"/>
    </xf>
    <xf numFmtId="0" fontId="12" fillId="5" borderId="7" xfId="0" applyFont="1" applyFill="1" applyBorder="1" applyAlignment="1" applyProtection="1">
      <alignment horizontal="center" vertical="center" wrapText="1"/>
      <protection hidden="1"/>
    </xf>
    <xf numFmtId="0" fontId="12" fillId="2" borderId="28" xfId="0" applyFont="1" applyFill="1" applyBorder="1" applyAlignment="1" applyProtection="1">
      <alignment horizontal="center" vertical="center" wrapText="1"/>
      <protection hidden="1"/>
    </xf>
    <xf numFmtId="0" fontId="12" fillId="2" borderId="20" xfId="0" applyFont="1" applyFill="1" applyBorder="1" applyAlignment="1" applyProtection="1">
      <alignment horizontal="center" vertical="center" wrapText="1"/>
      <protection hidden="1"/>
    </xf>
    <xf numFmtId="0" fontId="12" fillId="5" borderId="25" xfId="1" applyFont="1" applyFill="1" applyBorder="1" applyAlignment="1" applyProtection="1">
      <alignment horizontal="center" vertical="center" wrapText="1"/>
      <protection hidden="1"/>
    </xf>
    <xf numFmtId="0" fontId="12" fillId="5" borderId="26" xfId="1" applyFont="1" applyFill="1" applyBorder="1" applyAlignment="1" applyProtection="1">
      <alignment horizontal="center" vertical="center" wrapText="1"/>
      <protection hidden="1"/>
    </xf>
    <xf numFmtId="0" fontId="12" fillId="2" borderId="12" xfId="0" applyFont="1" applyFill="1" applyBorder="1" applyAlignment="1" applyProtection="1">
      <alignment horizontal="center" vertical="center" wrapText="1"/>
      <protection hidden="1"/>
    </xf>
    <xf numFmtId="0" fontId="12" fillId="2" borderId="23" xfId="0" applyFont="1" applyFill="1" applyBorder="1" applyAlignment="1" applyProtection="1">
      <alignment horizontal="center" vertical="center" wrapText="1"/>
      <protection hidden="1"/>
    </xf>
    <xf numFmtId="168" fontId="12" fillId="2" borderId="8" xfId="0" applyNumberFormat="1" applyFont="1" applyFill="1" applyBorder="1" applyAlignment="1" applyProtection="1">
      <alignment horizontal="center" vertical="center" wrapText="1"/>
      <protection hidden="1"/>
    </xf>
    <xf numFmtId="168" fontId="12" fillId="2" borderId="33" xfId="0" applyNumberFormat="1" applyFont="1" applyFill="1" applyBorder="1" applyAlignment="1" applyProtection="1">
      <alignment horizontal="center" vertical="center" wrapText="1"/>
      <protection hidden="1"/>
    </xf>
    <xf numFmtId="168" fontId="12" fillId="2" borderId="29" xfId="0" applyNumberFormat="1" applyFont="1" applyFill="1" applyBorder="1" applyAlignment="1" applyProtection="1">
      <alignment horizontal="center" vertical="center" wrapText="1"/>
      <protection hidden="1"/>
    </xf>
    <xf numFmtId="168" fontId="12" fillId="2" borderId="37" xfId="0" applyNumberFormat="1" applyFont="1" applyFill="1" applyBorder="1" applyAlignment="1" applyProtection="1">
      <alignment horizontal="center" vertical="center" wrapText="1"/>
      <protection hidden="1"/>
    </xf>
    <xf numFmtId="166" fontId="3" fillId="2" borderId="65" xfId="0" applyNumberFormat="1" applyFont="1" applyFill="1" applyBorder="1" applyAlignment="1" applyProtection="1">
      <alignment horizontal="center" vertical="center"/>
      <protection hidden="1"/>
    </xf>
    <xf numFmtId="169" fontId="3" fillId="0" borderId="1" xfId="0" applyNumberFormat="1" applyFont="1" applyFill="1" applyBorder="1" applyAlignment="1" applyProtection="1">
      <alignment horizontal="center" vertical="center"/>
      <protection locked="0" hidden="1"/>
    </xf>
    <xf numFmtId="169" fontId="3" fillId="0" borderId="3" xfId="0" applyNumberFormat="1" applyFont="1" applyFill="1" applyBorder="1" applyAlignment="1" applyProtection="1">
      <alignment horizontal="center" vertical="center"/>
      <protection locked="0" hidden="1"/>
    </xf>
    <xf numFmtId="169" fontId="3" fillId="0" borderId="5" xfId="0" applyNumberFormat="1" applyFont="1" applyBorder="1" applyAlignment="1" applyProtection="1">
      <alignment horizontal="center" vertical="center"/>
      <protection locked="0" hidden="1"/>
    </xf>
    <xf numFmtId="169" fontId="3" fillId="0" borderId="3" xfId="0" applyNumberFormat="1" applyFont="1" applyBorder="1" applyAlignment="1" applyProtection="1">
      <alignment horizontal="center" vertical="center"/>
      <protection locked="0" hidden="1"/>
    </xf>
    <xf numFmtId="0" fontId="6" fillId="7" borderId="25" xfId="1" applyFont="1" applyFill="1" applyBorder="1" applyAlignment="1" applyProtection="1">
      <alignment horizontal="center" vertical="center" wrapText="1"/>
      <protection hidden="1"/>
    </xf>
    <xf numFmtId="0" fontId="6" fillId="7" borderId="26" xfId="1" applyFont="1" applyFill="1" applyBorder="1" applyAlignment="1" applyProtection="1">
      <alignment horizontal="center" vertical="center" wrapText="1"/>
      <protection hidden="1"/>
    </xf>
    <xf numFmtId="164" fontId="3" fillId="0" borderId="42" xfId="0" applyNumberFormat="1" applyFont="1" applyBorder="1" applyAlignment="1" applyProtection="1">
      <alignment horizontal="center" vertical="center"/>
      <protection locked="0" hidden="1"/>
    </xf>
    <xf numFmtId="164" fontId="3" fillId="0" borderId="0" xfId="0" applyNumberFormat="1" applyFont="1" applyBorder="1" applyAlignment="1" applyProtection="1">
      <alignment horizontal="center" vertical="center"/>
      <protection locked="0" hidden="1"/>
    </xf>
    <xf numFmtId="164" fontId="3" fillId="0" borderId="44" xfId="0" applyNumberFormat="1" applyFont="1" applyBorder="1" applyAlignment="1" applyProtection="1">
      <alignment horizontal="center" vertical="center"/>
      <protection locked="0" hidden="1"/>
    </xf>
    <xf numFmtId="0" fontId="6" fillId="7" borderId="8" xfId="1" applyFont="1" applyFill="1" applyBorder="1" applyAlignment="1" applyProtection="1">
      <alignment horizontal="center" vertical="center" wrapText="1"/>
      <protection hidden="1"/>
    </xf>
    <xf numFmtId="0" fontId="6" fillId="7" borderId="33" xfId="1" applyFont="1" applyFill="1" applyBorder="1" applyAlignment="1" applyProtection="1">
      <alignment horizontal="center" vertical="center" wrapText="1"/>
      <protection hidden="1"/>
    </xf>
    <xf numFmtId="0" fontId="6" fillId="7" borderId="29" xfId="1" applyFont="1" applyFill="1" applyBorder="1" applyAlignment="1" applyProtection="1">
      <alignment horizontal="center" vertical="center" wrapText="1"/>
      <protection hidden="1"/>
    </xf>
    <xf numFmtId="0" fontId="6" fillId="7" borderId="37" xfId="1" applyFont="1" applyFill="1" applyBorder="1" applyAlignment="1" applyProtection="1">
      <alignment horizontal="center" vertical="center" wrapText="1"/>
      <protection hidden="1"/>
    </xf>
    <xf numFmtId="169" fontId="3" fillId="0" borderId="9" xfId="0" applyNumberFormat="1" applyFont="1" applyFill="1" applyBorder="1" applyAlignment="1" applyProtection="1">
      <alignment horizontal="center" vertical="center"/>
      <protection locked="0" hidden="1"/>
    </xf>
    <xf numFmtId="169" fontId="3" fillId="0" borderId="40" xfId="0" applyNumberFormat="1" applyFont="1" applyFill="1" applyBorder="1" applyAlignment="1" applyProtection="1">
      <alignment horizontal="center" vertical="center"/>
      <protection locked="0" hidden="1"/>
    </xf>
    <xf numFmtId="0" fontId="19" fillId="0" borderId="4" xfId="0" applyFont="1" applyFill="1" applyBorder="1" applyAlignment="1" applyProtection="1">
      <alignment horizontal="center" vertical="center"/>
      <protection hidden="1"/>
    </xf>
    <xf numFmtId="0" fontId="19" fillId="0" borderId="5" xfId="0" applyFont="1" applyFill="1" applyBorder="1" applyAlignment="1" applyProtection="1">
      <alignment horizontal="center" vertical="center"/>
      <protection hidden="1"/>
    </xf>
    <xf numFmtId="0" fontId="8" fillId="2" borderId="25" xfId="1" applyFont="1" applyFill="1" applyBorder="1" applyAlignment="1" applyProtection="1">
      <alignment horizontal="center" vertical="center" wrapText="1"/>
      <protection hidden="1"/>
    </xf>
    <xf numFmtId="0" fontId="8" fillId="2" borderId="26" xfId="1" applyFont="1" applyFill="1" applyBorder="1" applyAlignment="1" applyProtection="1">
      <alignment horizontal="center" vertical="center" wrapText="1"/>
      <protection hidden="1"/>
    </xf>
    <xf numFmtId="0" fontId="12" fillId="8" borderId="3" xfId="1" applyNumberFormat="1" applyFont="1" applyFill="1" applyBorder="1" applyAlignment="1" applyProtection="1">
      <alignment horizontal="center" vertical="center"/>
      <protection hidden="1"/>
    </xf>
    <xf numFmtId="0" fontId="12" fillId="8" borderId="5" xfId="1" applyNumberFormat="1" applyFont="1" applyFill="1" applyBorder="1" applyAlignment="1" applyProtection="1">
      <alignment horizontal="center" vertical="center"/>
      <protection hidden="1"/>
    </xf>
    <xf numFmtId="0" fontId="19" fillId="0" borderId="1" xfId="0" applyFont="1" applyFill="1" applyBorder="1" applyAlignment="1" applyProtection="1">
      <alignment horizontal="center" vertical="center"/>
      <protection hidden="1"/>
    </xf>
    <xf numFmtId="169" fontId="3" fillId="2" borderId="21" xfId="0" applyNumberFormat="1" applyFont="1" applyFill="1" applyBorder="1" applyAlignment="1" applyProtection="1">
      <alignment horizontal="center" vertical="center"/>
      <protection hidden="1"/>
    </xf>
    <xf numFmtId="169" fontId="3" fillId="2" borderId="59" xfId="0" applyNumberFormat="1" applyFont="1" applyFill="1" applyBorder="1" applyAlignment="1" applyProtection="1">
      <alignment horizontal="center" vertical="center"/>
      <protection hidden="1"/>
    </xf>
    <xf numFmtId="169" fontId="3" fillId="2" borderId="17" xfId="0" applyNumberFormat="1" applyFont="1" applyFill="1" applyBorder="1" applyAlignment="1" applyProtection="1">
      <alignment horizontal="center" vertical="center"/>
      <protection hidden="1"/>
    </xf>
    <xf numFmtId="169" fontId="3" fillId="2" borderId="14" xfId="0" applyNumberFormat="1" applyFont="1" applyFill="1" applyBorder="1" applyAlignment="1" applyProtection="1">
      <alignment horizontal="center" vertical="center"/>
      <protection hidden="1"/>
    </xf>
    <xf numFmtId="0" fontId="6" fillId="2" borderId="12" xfId="0" applyFont="1" applyFill="1" applyBorder="1" applyAlignment="1" applyProtection="1">
      <alignment horizontal="center" vertical="center" wrapText="1"/>
      <protection hidden="1"/>
    </xf>
    <xf numFmtId="0" fontId="6" fillId="2" borderId="23" xfId="0" applyFont="1" applyFill="1" applyBorder="1" applyAlignment="1" applyProtection="1">
      <alignment horizontal="center" vertical="center" wrapText="1"/>
      <protection hidden="1"/>
    </xf>
    <xf numFmtId="0" fontId="8" fillId="5" borderId="38" xfId="0" applyFont="1" applyFill="1" applyBorder="1" applyAlignment="1" applyProtection="1">
      <alignment horizontal="center" vertical="center" wrapText="1"/>
      <protection hidden="1"/>
    </xf>
    <xf numFmtId="0" fontId="8" fillId="5" borderId="7" xfId="0" applyFont="1" applyFill="1" applyBorder="1" applyAlignment="1" applyProtection="1">
      <alignment horizontal="center" vertical="center" wrapText="1"/>
      <protection hidden="1"/>
    </xf>
    <xf numFmtId="0" fontId="6" fillId="2" borderId="8" xfId="0" applyFont="1" applyFill="1" applyBorder="1" applyAlignment="1" applyProtection="1">
      <alignment horizontal="center" vertical="center" wrapText="1"/>
      <protection hidden="1"/>
    </xf>
    <xf numFmtId="0" fontId="6" fillId="2" borderId="33" xfId="0" applyFont="1" applyFill="1" applyBorder="1" applyAlignment="1" applyProtection="1">
      <alignment horizontal="center" vertical="center" wrapText="1"/>
      <protection hidden="1"/>
    </xf>
    <xf numFmtId="0" fontId="6" fillId="2" borderId="29" xfId="0" applyFont="1" applyFill="1" applyBorder="1" applyAlignment="1" applyProtection="1">
      <alignment horizontal="center" vertical="center" wrapText="1"/>
      <protection hidden="1"/>
    </xf>
    <xf numFmtId="0" fontId="6" fillId="2" borderId="37" xfId="0" applyFont="1" applyFill="1" applyBorder="1" applyAlignment="1" applyProtection="1">
      <alignment horizontal="center" vertical="center" wrapText="1"/>
      <protection hidden="1"/>
    </xf>
    <xf numFmtId="0" fontId="8" fillId="5" borderId="8" xfId="0" applyFont="1" applyFill="1" applyBorder="1" applyAlignment="1" applyProtection="1">
      <alignment horizontal="center" vertical="center" wrapText="1"/>
      <protection hidden="1"/>
    </xf>
    <xf numFmtId="0" fontId="8" fillId="5" borderId="33" xfId="0" applyFont="1" applyFill="1" applyBorder="1" applyAlignment="1" applyProtection="1">
      <alignment horizontal="center" vertical="center" wrapText="1"/>
      <protection hidden="1"/>
    </xf>
    <xf numFmtId="0" fontId="8" fillId="5" borderId="43" xfId="0" applyFont="1" applyFill="1" applyBorder="1" applyAlignment="1" applyProtection="1">
      <alignment horizontal="center" vertical="center" wrapText="1"/>
      <protection hidden="1"/>
    </xf>
    <xf numFmtId="0" fontId="8" fillId="5" borderId="35" xfId="0" applyFont="1" applyFill="1" applyBorder="1" applyAlignment="1" applyProtection="1">
      <alignment horizontal="center" vertical="center" wrapText="1"/>
      <protection hidden="1"/>
    </xf>
    <xf numFmtId="169" fontId="3" fillId="2" borderId="57" xfId="0" applyNumberFormat="1" applyFont="1" applyFill="1" applyBorder="1" applyAlignment="1" applyProtection="1">
      <alignment horizontal="center" vertical="center"/>
      <protection hidden="1"/>
    </xf>
    <xf numFmtId="169" fontId="3" fillId="2" borderId="60" xfId="0" applyNumberFormat="1" applyFont="1" applyFill="1" applyBorder="1" applyAlignment="1" applyProtection="1">
      <alignment horizontal="center" vertical="center"/>
      <protection hidden="1"/>
    </xf>
    <xf numFmtId="0" fontId="8" fillId="4" borderId="6" xfId="0" applyFont="1" applyFill="1" applyBorder="1" applyAlignment="1" applyProtection="1">
      <alignment horizontal="center" vertical="center" wrapText="1"/>
      <protection hidden="1"/>
    </xf>
    <xf numFmtId="0" fontId="8" fillId="4" borderId="7" xfId="0" applyFont="1" applyFill="1" applyBorder="1" applyAlignment="1" applyProtection="1">
      <alignment horizontal="center" vertical="center" wrapText="1"/>
      <protection hidden="1"/>
    </xf>
    <xf numFmtId="0" fontId="8" fillId="4" borderId="43" xfId="0" applyFont="1" applyFill="1" applyBorder="1" applyAlignment="1" applyProtection="1">
      <alignment horizontal="center" vertical="top" wrapText="1"/>
      <protection hidden="1"/>
    </xf>
    <xf numFmtId="0" fontId="8" fillId="4" borderId="35" xfId="0" applyFont="1" applyFill="1" applyBorder="1" applyAlignment="1" applyProtection="1">
      <alignment horizontal="center" vertical="top" wrapText="1"/>
      <protection hidden="1"/>
    </xf>
    <xf numFmtId="168" fontId="10" fillId="0" borderId="22" xfId="0" applyNumberFormat="1" applyFont="1" applyFill="1" applyBorder="1" applyAlignment="1" applyProtection="1">
      <alignment horizontal="center" vertical="center"/>
      <protection locked="0" hidden="1"/>
    </xf>
    <xf numFmtId="168" fontId="10" fillId="0" borderId="20" xfId="0" applyNumberFormat="1" applyFont="1" applyFill="1" applyBorder="1" applyAlignment="1" applyProtection="1">
      <alignment horizontal="center" vertical="center"/>
      <protection locked="0" hidden="1"/>
    </xf>
    <xf numFmtId="168" fontId="10" fillId="0" borderId="18" xfId="0" applyNumberFormat="1" applyFont="1" applyFill="1" applyBorder="1" applyAlignment="1" applyProtection="1">
      <alignment horizontal="center" vertical="center"/>
      <protection locked="0" hidden="1"/>
    </xf>
    <xf numFmtId="168" fontId="10" fillId="0" borderId="31" xfId="0" applyNumberFormat="1" applyFont="1" applyFill="1" applyBorder="1" applyAlignment="1" applyProtection="1">
      <alignment horizontal="center" vertical="center"/>
      <protection locked="0" hidden="1"/>
    </xf>
    <xf numFmtId="168" fontId="3" fillId="0" borderId="4" xfId="0" applyNumberFormat="1" applyFont="1" applyBorder="1" applyAlignment="1" applyProtection="1">
      <alignment horizontal="center" vertical="center"/>
      <protection locked="0" hidden="1"/>
    </xf>
    <xf numFmtId="168" fontId="3" fillId="0" borderId="31" xfId="0" applyNumberFormat="1" applyFont="1" applyBorder="1" applyAlignment="1" applyProtection="1">
      <alignment horizontal="center" vertical="center"/>
      <protection locked="0" hidden="1"/>
    </xf>
    <xf numFmtId="168" fontId="10" fillId="0" borderId="4" xfId="0" applyNumberFormat="1" applyFont="1" applyFill="1" applyBorder="1" applyAlignment="1" applyProtection="1">
      <alignment horizontal="center" vertical="center"/>
      <protection locked="0" hidden="1"/>
    </xf>
    <xf numFmtId="168" fontId="3" fillId="0" borderId="27" xfId="0" applyNumberFormat="1" applyFont="1" applyBorder="1" applyAlignment="1" applyProtection="1">
      <alignment horizontal="center" vertical="center"/>
      <protection locked="0" hidden="1"/>
    </xf>
    <xf numFmtId="168" fontId="3" fillId="0" borderId="28" xfId="0" applyNumberFormat="1" applyFont="1" applyBorder="1" applyAlignment="1" applyProtection="1">
      <alignment horizontal="center" vertical="center"/>
      <protection locked="0" hidden="1"/>
    </xf>
    <xf numFmtId="168" fontId="10" fillId="0" borderId="27" xfId="0" applyNumberFormat="1" applyFont="1" applyFill="1" applyBorder="1" applyAlignment="1" applyProtection="1">
      <alignment horizontal="center" vertical="center"/>
      <protection locked="0" hidden="1"/>
    </xf>
    <xf numFmtId="168" fontId="10" fillId="0" borderId="28" xfId="0" applyNumberFormat="1" applyFont="1" applyFill="1" applyBorder="1" applyAlignment="1" applyProtection="1">
      <alignment horizontal="center" vertical="center"/>
      <protection locked="0" hidden="1"/>
    </xf>
    <xf numFmtId="0" fontId="8" fillId="4" borderId="29" xfId="0" applyFont="1" applyFill="1" applyBorder="1" applyAlignment="1" applyProtection="1">
      <alignment horizontal="center" vertical="top" wrapText="1"/>
      <protection hidden="1"/>
    </xf>
    <xf numFmtId="0" fontId="8" fillId="4" borderId="37" xfId="0" applyFont="1" applyFill="1" applyBorder="1" applyAlignment="1" applyProtection="1">
      <alignment horizontal="center" vertical="top" wrapText="1"/>
      <protection hidden="1"/>
    </xf>
    <xf numFmtId="0" fontId="12" fillId="0" borderId="3" xfId="1" applyFont="1" applyFill="1" applyBorder="1" applyAlignment="1" applyProtection="1">
      <alignment horizontal="center" vertical="center"/>
      <protection hidden="1"/>
    </xf>
    <xf numFmtId="0" fontId="12" fillId="0" borderId="5" xfId="1" applyFont="1" applyFill="1" applyBorder="1" applyAlignment="1" applyProtection="1">
      <alignment horizontal="center" vertical="center"/>
      <protection hidden="1"/>
    </xf>
    <xf numFmtId="168" fontId="3" fillId="2" borderId="57" xfId="0" applyNumberFormat="1" applyFont="1" applyFill="1" applyBorder="1" applyAlignment="1" applyProtection="1">
      <alignment horizontal="center" vertical="center"/>
      <protection hidden="1"/>
    </xf>
    <xf numFmtId="168" fontId="3" fillId="2" borderId="60" xfId="0" applyNumberFormat="1" applyFont="1" applyFill="1" applyBorder="1" applyAlignment="1" applyProtection="1">
      <alignment horizontal="center" vertical="center"/>
      <protection hidden="1"/>
    </xf>
    <xf numFmtId="168" fontId="3" fillId="0" borderId="42" xfId="0" applyNumberFormat="1" applyFont="1" applyBorder="1" applyAlignment="1" applyProtection="1">
      <alignment horizontal="center" vertical="center"/>
      <protection locked="0" hidden="1"/>
    </xf>
    <xf numFmtId="168" fontId="3" fillId="0" borderId="33" xfId="0" applyNumberFormat="1" applyFont="1" applyBorder="1" applyAlignment="1" applyProtection="1">
      <alignment horizontal="center" vertical="center"/>
      <protection locked="0" hidden="1"/>
    </xf>
    <xf numFmtId="168" fontId="3" fillId="0" borderId="0" xfId="0" applyNumberFormat="1" applyFont="1" applyBorder="1" applyAlignment="1" applyProtection="1">
      <alignment horizontal="center" vertical="center"/>
      <protection locked="0" hidden="1"/>
    </xf>
    <xf numFmtId="168" fontId="3" fillId="0" borderId="35" xfId="0" applyNumberFormat="1" applyFont="1" applyBorder="1" applyAlignment="1" applyProtection="1">
      <alignment horizontal="center" vertical="center"/>
      <protection locked="0" hidden="1"/>
    </xf>
    <xf numFmtId="168" fontId="3" fillId="0" borderId="44" xfId="0" applyNumberFormat="1" applyFont="1" applyBorder="1" applyAlignment="1" applyProtection="1">
      <alignment horizontal="center" vertical="center"/>
      <protection locked="0" hidden="1"/>
    </xf>
    <xf numFmtId="168" fontId="3" fillId="0" borderId="37" xfId="0" applyNumberFormat="1" applyFont="1" applyBorder="1" applyAlignment="1" applyProtection="1">
      <alignment horizontal="center" vertical="center"/>
      <protection locked="0" hidden="1"/>
    </xf>
    <xf numFmtId="168" fontId="10" fillId="0" borderId="11" xfId="0" applyNumberFormat="1" applyFont="1" applyFill="1" applyBorder="1" applyAlignment="1" applyProtection="1">
      <alignment horizontal="center" vertical="center"/>
      <protection locked="0" hidden="1"/>
    </xf>
    <xf numFmtId="168" fontId="3" fillId="2" borderId="17" xfId="0" applyNumberFormat="1" applyFont="1" applyFill="1" applyBorder="1" applyAlignment="1" applyProtection="1">
      <alignment horizontal="center" vertical="center"/>
      <protection hidden="1"/>
    </xf>
    <xf numFmtId="168" fontId="3" fillId="2" borderId="14" xfId="0" applyNumberFormat="1" applyFont="1" applyFill="1" applyBorder="1" applyAlignment="1" applyProtection="1">
      <alignment horizontal="center" vertical="center"/>
      <protection hidden="1"/>
    </xf>
    <xf numFmtId="168" fontId="3" fillId="2" borderId="21" xfId="0" applyNumberFormat="1" applyFont="1" applyFill="1" applyBorder="1" applyAlignment="1" applyProtection="1">
      <alignment horizontal="center" vertical="center"/>
      <protection hidden="1"/>
    </xf>
    <xf numFmtId="168" fontId="3" fillId="2" borderId="59" xfId="0" applyNumberFormat="1" applyFont="1" applyFill="1" applyBorder="1" applyAlignment="1" applyProtection="1">
      <alignment horizontal="center" vertical="center"/>
      <protection hidden="1"/>
    </xf>
    <xf numFmtId="168" fontId="3" fillId="0" borderId="66" xfId="0" applyNumberFormat="1" applyFont="1" applyBorder="1" applyAlignment="1" applyProtection="1">
      <alignment horizontal="center" vertical="center"/>
      <protection locked="0" hidden="1"/>
    </xf>
    <xf numFmtId="168" fontId="3" fillId="0" borderId="20" xfId="0" applyNumberFormat="1" applyFont="1" applyBorder="1" applyAlignment="1" applyProtection="1">
      <alignment horizontal="center" vertical="center"/>
      <protection locked="0" hidden="1"/>
    </xf>
    <xf numFmtId="0" fontId="14" fillId="0" borderId="4" xfId="0" applyFont="1" applyFill="1" applyBorder="1" applyAlignment="1" applyProtection="1">
      <alignment horizontal="center" vertical="center"/>
      <protection hidden="1"/>
    </xf>
    <xf numFmtId="0" fontId="14" fillId="0" borderId="5" xfId="0" applyFont="1" applyFill="1" applyBorder="1" applyAlignment="1" applyProtection="1">
      <alignment horizontal="center" vertical="center"/>
      <protection hidden="1"/>
    </xf>
    <xf numFmtId="164" fontId="3" fillId="2" borderId="3" xfId="0" applyNumberFormat="1" applyFont="1" applyFill="1" applyBorder="1" applyAlignment="1" applyProtection="1">
      <alignment horizontal="center" vertical="center"/>
      <protection hidden="1"/>
    </xf>
    <xf numFmtId="164" fontId="3" fillId="2" borderId="5" xfId="0" applyNumberFormat="1" applyFont="1" applyFill="1" applyBorder="1" applyAlignment="1" applyProtection="1">
      <alignment horizontal="center" vertical="center"/>
      <protection hidden="1"/>
    </xf>
    <xf numFmtId="164" fontId="3" fillId="0" borderId="18" xfId="0" applyNumberFormat="1" applyFont="1" applyFill="1" applyBorder="1" applyAlignment="1" applyProtection="1">
      <alignment horizontal="center" vertical="center"/>
      <protection locked="0" hidden="1"/>
    </xf>
    <xf numFmtId="164" fontId="3" fillId="0" borderId="31" xfId="0" applyNumberFormat="1" applyFont="1" applyFill="1" applyBorder="1" applyAlignment="1" applyProtection="1">
      <alignment horizontal="center" vertical="center"/>
      <protection locked="0" hidden="1"/>
    </xf>
    <xf numFmtId="164" fontId="3" fillId="2" borderId="40" xfId="0" applyNumberFormat="1" applyFont="1" applyFill="1" applyBorder="1" applyAlignment="1" applyProtection="1">
      <alignment horizontal="center" vertical="center"/>
      <protection hidden="1"/>
    </xf>
    <xf numFmtId="164" fontId="3" fillId="2" borderId="47" xfId="0" applyNumberFormat="1" applyFont="1" applyFill="1" applyBorder="1" applyAlignment="1" applyProtection="1">
      <alignment horizontal="center" vertical="center"/>
      <protection hidden="1"/>
    </xf>
    <xf numFmtId="164" fontId="3" fillId="0" borderId="8" xfId="0" applyNumberFormat="1" applyFont="1" applyBorder="1" applyAlignment="1" applyProtection="1">
      <alignment horizontal="center" vertical="center"/>
      <protection locked="0" hidden="1"/>
    </xf>
    <xf numFmtId="164" fontId="3" fillId="0" borderId="33" xfId="0" applyNumberFormat="1" applyFont="1" applyBorder="1" applyAlignment="1" applyProtection="1">
      <alignment horizontal="center" vertical="center"/>
      <protection locked="0" hidden="1"/>
    </xf>
    <xf numFmtId="164" fontId="3" fillId="0" borderId="43" xfId="0" applyNumberFormat="1" applyFont="1" applyBorder="1" applyAlignment="1" applyProtection="1">
      <alignment horizontal="center" vertical="center"/>
      <protection locked="0" hidden="1"/>
    </xf>
    <xf numFmtId="164" fontId="3" fillId="0" borderId="35" xfId="0" applyNumberFormat="1" applyFont="1" applyBorder="1" applyAlignment="1" applyProtection="1">
      <alignment horizontal="center" vertical="center"/>
      <protection locked="0" hidden="1"/>
    </xf>
    <xf numFmtId="164" fontId="3" fillId="0" borderId="29" xfId="0" applyNumberFormat="1" applyFont="1" applyBorder="1" applyAlignment="1" applyProtection="1">
      <alignment horizontal="center" vertical="center"/>
      <protection locked="0" hidden="1"/>
    </xf>
    <xf numFmtId="164" fontId="3" fillId="0" borderId="37" xfId="0" applyNumberFormat="1" applyFont="1" applyBorder="1" applyAlignment="1" applyProtection="1">
      <alignment horizontal="center" vertical="center"/>
      <protection locked="0" hidden="1"/>
    </xf>
    <xf numFmtId="164" fontId="3" fillId="0" borderId="11" xfId="0" applyNumberFormat="1" applyFont="1" applyFill="1" applyBorder="1" applyAlignment="1" applyProtection="1">
      <alignment horizontal="center" vertical="center"/>
      <protection locked="0" hidden="1"/>
    </xf>
    <xf numFmtId="164" fontId="3" fillId="0" borderId="28" xfId="0" applyNumberFormat="1" applyFont="1" applyFill="1" applyBorder="1" applyAlignment="1" applyProtection="1">
      <alignment horizontal="center" vertical="center"/>
      <protection locked="0" hidden="1"/>
    </xf>
    <xf numFmtId="164" fontId="3" fillId="0" borderId="27" xfId="0" applyNumberFormat="1" applyFont="1" applyFill="1" applyBorder="1" applyAlignment="1" applyProtection="1">
      <alignment horizontal="center" vertical="center"/>
      <protection locked="0" hidden="1"/>
    </xf>
    <xf numFmtId="0" fontId="8" fillId="5" borderId="29" xfId="0" applyFont="1" applyFill="1" applyBorder="1" applyAlignment="1" applyProtection="1">
      <alignment horizontal="center" vertical="center" wrapText="1"/>
      <protection hidden="1"/>
    </xf>
    <xf numFmtId="0" fontId="8" fillId="5" borderId="37" xfId="0" applyFont="1" applyFill="1" applyBorder="1" applyAlignment="1" applyProtection="1">
      <alignment horizontal="center" vertical="center" wrapText="1"/>
      <protection hidden="1"/>
    </xf>
    <xf numFmtId="164" fontId="3" fillId="0" borderId="4" xfId="0" applyNumberFormat="1" applyFont="1" applyFill="1" applyBorder="1" applyAlignment="1" applyProtection="1">
      <alignment horizontal="center" vertical="center"/>
      <protection locked="0" hidden="1"/>
    </xf>
    <xf numFmtId="164" fontId="3" fillId="0" borderId="22" xfId="0" applyNumberFormat="1" applyFont="1" applyFill="1" applyBorder="1" applyAlignment="1" applyProtection="1">
      <alignment horizontal="center" vertical="center"/>
      <protection locked="0" hidden="1"/>
    </xf>
    <xf numFmtId="164" fontId="3" fillId="0" borderId="20" xfId="0" applyNumberFormat="1" applyFont="1" applyFill="1" applyBorder="1" applyAlignment="1" applyProtection="1">
      <alignment horizontal="center" vertical="center"/>
      <protection locked="0" hidden="1"/>
    </xf>
    <xf numFmtId="0" fontId="14" fillId="0" borderId="3" xfId="0" applyFont="1" applyBorder="1" applyAlignment="1" applyProtection="1">
      <alignment horizontal="center" vertical="center" wrapText="1"/>
      <protection hidden="1"/>
    </xf>
    <xf numFmtId="0" fontId="14" fillId="0" borderId="5" xfId="0" applyFont="1" applyBorder="1" applyAlignment="1" applyProtection="1">
      <alignment horizontal="center" vertical="center" wrapText="1"/>
      <protection hidden="1"/>
    </xf>
    <xf numFmtId="0" fontId="12" fillId="5" borderId="6" xfId="1" applyFont="1" applyFill="1" applyBorder="1" applyAlignment="1" applyProtection="1">
      <alignment horizontal="center" vertical="center" wrapText="1"/>
      <protection hidden="1"/>
    </xf>
    <xf numFmtId="0" fontId="12" fillId="5" borderId="38" xfId="1" applyFont="1" applyFill="1" applyBorder="1" applyAlignment="1" applyProtection="1">
      <alignment horizontal="center" vertical="center" wrapText="1"/>
      <protection hidden="1"/>
    </xf>
    <xf numFmtId="0" fontId="12" fillId="5" borderId="7" xfId="1" applyFont="1" applyFill="1" applyBorder="1" applyAlignment="1" applyProtection="1">
      <alignment horizontal="center" vertical="center" wrapText="1"/>
      <protection hidden="1"/>
    </xf>
    <xf numFmtId="0" fontId="10" fillId="6" borderId="6" xfId="0" applyFont="1" applyFill="1" applyBorder="1" applyAlignment="1" applyProtection="1">
      <alignment horizontal="center" vertical="center" wrapText="1"/>
      <protection hidden="1"/>
    </xf>
    <xf numFmtId="0" fontId="10" fillId="6" borderId="7" xfId="0" applyFont="1" applyFill="1" applyBorder="1" applyAlignment="1" applyProtection="1">
      <alignment horizontal="center" vertical="center" wrapText="1"/>
      <protection hidden="1"/>
    </xf>
    <xf numFmtId="0" fontId="3" fillId="6" borderId="8" xfId="0" applyFont="1" applyFill="1" applyBorder="1" applyAlignment="1" applyProtection="1">
      <alignment horizontal="center" vertical="center" wrapText="1"/>
      <protection hidden="1"/>
    </xf>
    <xf numFmtId="0" fontId="3" fillId="6" borderId="33" xfId="0" applyFont="1" applyFill="1" applyBorder="1" applyAlignment="1" applyProtection="1">
      <alignment horizontal="center" vertical="center" wrapText="1"/>
      <protection hidden="1"/>
    </xf>
    <xf numFmtId="0" fontId="3" fillId="6" borderId="43" xfId="0" applyFont="1" applyFill="1" applyBorder="1" applyAlignment="1" applyProtection="1">
      <alignment horizontal="center" vertical="center" wrapText="1"/>
      <protection hidden="1"/>
    </xf>
    <xf numFmtId="0" fontId="3" fillId="6" borderId="35" xfId="0" applyFont="1" applyFill="1" applyBorder="1" applyAlignment="1" applyProtection="1">
      <alignment horizontal="center" vertical="center" wrapText="1"/>
      <protection hidden="1"/>
    </xf>
    <xf numFmtId="0" fontId="3" fillId="6" borderId="29" xfId="0" applyFont="1" applyFill="1" applyBorder="1" applyAlignment="1" applyProtection="1">
      <alignment horizontal="center" vertical="center" wrapText="1"/>
      <protection hidden="1"/>
    </xf>
    <xf numFmtId="0" fontId="3" fillId="6" borderId="37" xfId="0" applyFont="1" applyFill="1" applyBorder="1" applyAlignment="1" applyProtection="1">
      <alignment horizontal="center" vertical="center" wrapText="1"/>
      <protection hidden="1"/>
    </xf>
    <xf numFmtId="167" fontId="3" fillId="2" borderId="11" xfId="0" applyNumberFormat="1" applyFont="1" applyFill="1" applyBorder="1" applyAlignment="1" applyProtection="1">
      <alignment horizontal="center"/>
      <protection hidden="1"/>
    </xf>
    <xf numFmtId="167" fontId="3" fillId="2" borderId="28" xfId="0" applyNumberFormat="1" applyFont="1" applyFill="1" applyBorder="1" applyAlignment="1" applyProtection="1">
      <alignment horizontal="center"/>
      <protection hidden="1"/>
    </xf>
    <xf numFmtId="0" fontId="10" fillId="6" borderId="6" xfId="0" applyFont="1" applyFill="1" applyBorder="1" applyAlignment="1" applyProtection="1">
      <alignment horizontal="center" wrapText="1"/>
      <protection hidden="1"/>
    </xf>
    <xf numFmtId="0" fontId="10" fillId="6" borderId="7" xfId="0" applyFont="1" applyFill="1" applyBorder="1" applyAlignment="1" applyProtection="1">
      <alignment horizontal="center"/>
      <protection hidden="1"/>
    </xf>
    <xf numFmtId="0" fontId="3" fillId="2" borderId="10" xfId="0" applyFont="1" applyFill="1" applyBorder="1" applyAlignment="1" applyProtection="1">
      <alignment horizontal="center" vertical="center"/>
      <protection hidden="1"/>
    </xf>
    <xf numFmtId="0" fontId="3" fillId="2" borderId="14" xfId="0" applyFont="1" applyFill="1" applyBorder="1" applyAlignment="1" applyProtection="1">
      <alignment horizontal="center" vertical="center"/>
      <protection hidden="1"/>
    </xf>
    <xf numFmtId="0" fontId="3" fillId="2" borderId="67" xfId="0" applyFont="1" applyFill="1" applyBorder="1" applyAlignment="1" applyProtection="1">
      <alignment horizontal="center" vertical="center"/>
      <protection hidden="1"/>
    </xf>
    <xf numFmtId="0" fontId="3" fillId="2" borderId="59" xfId="0" applyFont="1" applyFill="1" applyBorder="1" applyAlignment="1" applyProtection="1">
      <alignment horizontal="center" vertical="center"/>
      <protection hidden="1"/>
    </xf>
    <xf numFmtId="0" fontId="3" fillId="10" borderId="12" xfId="0" applyFont="1" applyFill="1" applyBorder="1" applyAlignment="1" applyProtection="1">
      <alignment horizontal="center" vertical="center" wrapText="1"/>
      <protection hidden="1"/>
    </xf>
    <xf numFmtId="0" fontId="3" fillId="10" borderId="41" xfId="0" applyFont="1" applyFill="1" applyBorder="1" applyAlignment="1" applyProtection="1">
      <alignment horizontal="center" vertical="center" wrapText="1"/>
      <protection hidden="1"/>
    </xf>
    <xf numFmtId="0" fontId="3" fillId="10" borderId="23" xfId="0" applyFont="1" applyFill="1" applyBorder="1" applyAlignment="1" applyProtection="1">
      <alignment horizontal="center" vertical="center" wrapText="1"/>
      <protection hidden="1"/>
    </xf>
    <xf numFmtId="0" fontId="10" fillId="10" borderId="12" xfId="0" applyFont="1" applyFill="1" applyBorder="1" applyAlignment="1" applyProtection="1">
      <alignment horizontal="center" vertical="center" wrapText="1"/>
      <protection hidden="1"/>
    </xf>
    <xf numFmtId="0" fontId="10" fillId="10" borderId="41" xfId="0" applyFont="1" applyFill="1" applyBorder="1" applyAlignment="1" applyProtection="1">
      <alignment horizontal="center" vertical="center" wrapText="1"/>
      <protection hidden="1"/>
    </xf>
    <xf numFmtId="0" fontId="10" fillId="10" borderId="23" xfId="0" applyFont="1" applyFill="1" applyBorder="1" applyAlignment="1" applyProtection="1">
      <alignment horizontal="center" vertical="center" wrapText="1"/>
      <protection hidden="1"/>
    </xf>
    <xf numFmtId="0" fontId="1" fillId="14" borderId="46" xfId="0" applyFont="1" applyFill="1" applyBorder="1" applyAlignment="1" applyProtection="1">
      <alignment horizontal="center" vertical="center" wrapText="1"/>
      <protection hidden="1"/>
    </xf>
    <xf numFmtId="0" fontId="1" fillId="14" borderId="52" xfId="0" applyFont="1" applyFill="1" applyBorder="1" applyAlignment="1" applyProtection="1">
      <alignment horizontal="center" vertical="center" wrapText="1"/>
      <protection hidden="1"/>
    </xf>
    <xf numFmtId="0" fontId="1" fillId="14" borderId="9" xfId="0" applyFont="1" applyFill="1" applyBorder="1" applyAlignment="1" applyProtection="1">
      <alignment horizontal="center" vertical="center" wrapText="1"/>
      <protection hidden="1"/>
    </xf>
    <xf numFmtId="0" fontId="10" fillId="2" borderId="27" xfId="0" applyFont="1" applyFill="1" applyBorder="1" applyAlignment="1" applyProtection="1">
      <alignment horizontal="center" vertical="center"/>
      <protection hidden="1"/>
    </xf>
    <xf numFmtId="0" fontId="10" fillId="2" borderId="42" xfId="0" applyFont="1" applyFill="1" applyBorder="1" applyAlignment="1" applyProtection="1">
      <alignment horizontal="center" vertical="center"/>
      <protection hidden="1"/>
    </xf>
    <xf numFmtId="0" fontId="3" fillId="2" borderId="25" xfId="0" applyFont="1" applyFill="1" applyBorder="1" applyAlignment="1" applyProtection="1">
      <alignment horizontal="center" vertical="center"/>
      <protection hidden="1"/>
    </xf>
    <xf numFmtId="0" fontId="3" fillId="2" borderId="55" xfId="0" applyFont="1" applyFill="1" applyBorder="1" applyAlignment="1" applyProtection="1">
      <alignment horizontal="center" vertical="center"/>
      <protection hidden="1"/>
    </xf>
    <xf numFmtId="0" fontId="3" fillId="2" borderId="26" xfId="0" applyFont="1" applyFill="1" applyBorder="1" applyAlignment="1" applyProtection="1">
      <alignment horizontal="center" vertical="center"/>
      <protection hidden="1"/>
    </xf>
    <xf numFmtId="0" fontId="3" fillId="10" borderId="46" xfId="0" applyFont="1" applyFill="1" applyBorder="1" applyAlignment="1" applyProtection="1">
      <alignment horizontal="center" vertical="center" wrapText="1"/>
      <protection hidden="1"/>
    </xf>
    <xf numFmtId="0" fontId="3" fillId="10" borderId="36" xfId="0" applyFont="1" applyFill="1" applyBorder="1" applyAlignment="1" applyProtection="1">
      <alignment horizontal="center" vertical="center" wrapText="1"/>
      <protection hidden="1"/>
    </xf>
    <xf numFmtId="0" fontId="3" fillId="2" borderId="1" xfId="0" applyFont="1" applyFill="1" applyBorder="1" applyAlignment="1" applyProtection="1">
      <alignment horizontal="center" vertical="center"/>
      <protection hidden="1"/>
    </xf>
    <xf numFmtId="0" fontId="3" fillId="2" borderId="3" xfId="0" applyFont="1" applyFill="1" applyBorder="1" applyAlignment="1" applyProtection="1">
      <alignment horizontal="center" vertical="center"/>
      <protection hidden="1"/>
    </xf>
    <xf numFmtId="0" fontId="3" fillId="6" borderId="5" xfId="0" applyFont="1" applyFill="1" applyBorder="1" applyAlignment="1" applyProtection="1">
      <alignment horizontal="center" vertical="center"/>
      <protection hidden="1"/>
    </xf>
    <xf numFmtId="0" fontId="3" fillId="6" borderId="1" xfId="0" applyFont="1" applyFill="1" applyBorder="1" applyAlignment="1" applyProtection="1">
      <alignment horizontal="center" vertical="center"/>
      <protection hidden="1"/>
    </xf>
    <xf numFmtId="0" fontId="3" fillId="6" borderId="14" xfId="0" applyFont="1" applyFill="1" applyBorder="1" applyAlignment="1" applyProtection="1">
      <alignment horizontal="center" vertical="center"/>
      <protection hidden="1"/>
    </xf>
    <xf numFmtId="0" fontId="3" fillId="2" borderId="5" xfId="0" applyFont="1" applyFill="1" applyBorder="1" applyAlignment="1" applyProtection="1">
      <alignment horizontal="center" vertical="center"/>
      <protection hidden="1"/>
    </xf>
    <xf numFmtId="0" fontId="16" fillId="8" borderId="0" xfId="0" applyFont="1" applyFill="1" applyBorder="1" applyAlignment="1" applyProtection="1">
      <alignment horizontal="center" vertical="center" wrapText="1"/>
      <protection hidden="1"/>
    </xf>
    <xf numFmtId="0" fontId="16" fillId="8" borderId="35" xfId="0" applyFont="1" applyFill="1" applyBorder="1" applyAlignment="1" applyProtection="1">
      <alignment horizontal="center" vertical="center" wrapText="1"/>
      <protection hidden="1"/>
    </xf>
    <xf numFmtId="0" fontId="16" fillId="8" borderId="44" xfId="0" applyFont="1" applyFill="1" applyBorder="1" applyAlignment="1" applyProtection="1">
      <alignment horizontal="center" vertical="center" wrapText="1"/>
      <protection hidden="1"/>
    </xf>
    <xf numFmtId="0" fontId="16" fillId="8" borderId="37" xfId="0" applyFont="1" applyFill="1" applyBorder="1" applyAlignment="1" applyProtection="1">
      <alignment horizontal="center" vertical="center" wrapText="1"/>
      <protection hidden="1"/>
    </xf>
    <xf numFmtId="0" fontId="10" fillId="2" borderId="12" xfId="0" applyFont="1" applyFill="1" applyBorder="1" applyAlignment="1" applyProtection="1">
      <alignment horizontal="left" vertical="center" wrapText="1"/>
      <protection hidden="1"/>
    </xf>
    <xf numFmtId="0" fontId="10" fillId="2" borderId="41" xfId="0" applyFont="1" applyFill="1" applyBorder="1" applyAlignment="1" applyProtection="1">
      <alignment horizontal="left" vertical="center" wrapText="1"/>
      <protection hidden="1"/>
    </xf>
    <xf numFmtId="0" fontId="10" fillId="2" borderId="23" xfId="0" applyFont="1" applyFill="1" applyBorder="1" applyAlignment="1" applyProtection="1">
      <alignment horizontal="left" vertical="center" wrapText="1"/>
      <protection hidden="1"/>
    </xf>
    <xf numFmtId="0" fontId="10" fillId="2" borderId="25" xfId="0" applyFont="1" applyFill="1" applyBorder="1" applyAlignment="1" applyProtection="1">
      <alignment horizontal="center" vertical="center" wrapText="1"/>
      <protection hidden="1"/>
    </xf>
    <xf numFmtId="0" fontId="10" fillId="2" borderId="55" xfId="0" applyFont="1" applyFill="1" applyBorder="1" applyAlignment="1" applyProtection="1">
      <alignment horizontal="center" vertical="center" wrapText="1"/>
      <protection hidden="1"/>
    </xf>
    <xf numFmtId="0" fontId="10" fillId="2" borderId="26" xfId="0" applyFont="1" applyFill="1" applyBorder="1" applyAlignment="1" applyProtection="1">
      <alignment horizontal="center" vertical="center" wrapText="1"/>
      <protection hidden="1"/>
    </xf>
    <xf numFmtId="0" fontId="10" fillId="2" borderId="0" xfId="0" applyFont="1" applyFill="1" applyBorder="1" applyAlignment="1" applyProtection="1">
      <alignment horizontal="center" vertical="center"/>
      <protection hidden="1"/>
    </xf>
    <xf numFmtId="0" fontId="2" fillId="4" borderId="6" xfId="0" applyFont="1" applyFill="1" applyBorder="1" applyAlignment="1" applyProtection="1">
      <alignment horizontal="center"/>
      <protection hidden="1"/>
    </xf>
    <xf numFmtId="0" fontId="2" fillId="4" borderId="38" xfId="0" applyFont="1" applyFill="1" applyBorder="1" applyAlignment="1" applyProtection="1">
      <alignment horizontal="center"/>
      <protection hidden="1"/>
    </xf>
    <xf numFmtId="0" fontId="2" fillId="4" borderId="7" xfId="0" applyFont="1" applyFill="1" applyBorder="1" applyAlignment="1" applyProtection="1">
      <alignment horizontal="center"/>
      <protection hidden="1"/>
    </xf>
    <xf numFmtId="0" fontId="14" fillId="2" borderId="8" xfId="0" applyFont="1" applyFill="1" applyBorder="1" applyAlignment="1" applyProtection="1">
      <alignment horizontal="center" vertical="center" wrapText="1"/>
      <protection hidden="1"/>
    </xf>
    <xf numFmtId="0" fontId="14" fillId="2" borderId="42" xfId="0" applyFont="1" applyFill="1" applyBorder="1" applyAlignment="1" applyProtection="1">
      <alignment horizontal="center" vertical="center" wrapText="1"/>
      <protection hidden="1"/>
    </xf>
    <xf numFmtId="0" fontId="14" fillId="2" borderId="33" xfId="0" applyFont="1" applyFill="1" applyBorder="1" applyAlignment="1" applyProtection="1">
      <alignment horizontal="center" vertical="center" wrapText="1"/>
      <protection hidden="1"/>
    </xf>
    <xf numFmtId="0" fontId="14" fillId="2" borderId="43" xfId="0" applyFont="1" applyFill="1" applyBorder="1" applyAlignment="1" applyProtection="1">
      <alignment horizontal="center" vertical="center" wrapText="1"/>
      <protection hidden="1"/>
    </xf>
    <xf numFmtId="0" fontId="14" fillId="2" borderId="0" xfId="0" applyFont="1" applyFill="1" applyBorder="1" applyAlignment="1" applyProtection="1">
      <alignment horizontal="center" vertical="center" wrapText="1"/>
      <protection hidden="1"/>
    </xf>
    <xf numFmtId="0" fontId="14" fillId="2" borderId="35" xfId="0" applyFont="1" applyFill="1" applyBorder="1" applyAlignment="1" applyProtection="1">
      <alignment horizontal="center" vertical="center" wrapText="1"/>
      <protection hidden="1"/>
    </xf>
    <xf numFmtId="0" fontId="14" fillId="2" borderId="29" xfId="0" applyFont="1" applyFill="1" applyBorder="1" applyAlignment="1" applyProtection="1">
      <alignment horizontal="center" vertical="center" wrapText="1"/>
      <protection hidden="1"/>
    </xf>
    <xf numFmtId="0" fontId="14" fillId="2" borderId="44" xfId="0" applyFont="1" applyFill="1" applyBorder="1" applyAlignment="1" applyProtection="1">
      <alignment horizontal="center" vertical="center" wrapText="1"/>
      <protection hidden="1"/>
    </xf>
    <xf numFmtId="0" fontId="14" fillId="2" borderId="37" xfId="0" applyFont="1" applyFill="1" applyBorder="1" applyAlignment="1" applyProtection="1">
      <alignment horizontal="center" vertical="center" wrapText="1"/>
      <protection hidden="1"/>
    </xf>
    <xf numFmtId="0" fontId="3" fillId="10" borderId="1" xfId="0" applyFont="1" applyFill="1" applyBorder="1" applyAlignment="1" applyProtection="1">
      <alignment horizontal="center" vertical="center"/>
      <protection hidden="1"/>
    </xf>
    <xf numFmtId="0" fontId="3" fillId="10" borderId="30" xfId="0" applyFont="1" applyFill="1" applyBorder="1" applyAlignment="1" applyProtection="1">
      <alignment horizontal="center" vertical="center"/>
      <protection hidden="1"/>
    </xf>
    <xf numFmtId="0" fontId="3" fillId="10" borderId="14" xfId="0" applyFont="1" applyFill="1" applyBorder="1" applyAlignment="1" applyProtection="1">
      <alignment horizontal="center" vertical="center"/>
      <protection hidden="1"/>
    </xf>
    <xf numFmtId="0" fontId="3" fillId="10" borderId="59" xfId="0" applyFont="1" applyFill="1" applyBorder="1" applyAlignment="1" applyProtection="1">
      <alignment horizontal="center" vertical="center"/>
      <protection hidden="1"/>
    </xf>
    <xf numFmtId="0" fontId="3" fillId="2" borderId="17" xfId="0" applyFont="1" applyFill="1" applyBorder="1" applyAlignment="1" applyProtection="1">
      <alignment horizontal="center" vertical="center"/>
      <protection hidden="1"/>
    </xf>
    <xf numFmtId="0" fontId="10" fillId="2" borderId="11" xfId="0" applyFont="1" applyFill="1" applyBorder="1" applyAlignment="1" applyProtection="1">
      <alignment horizontal="center" vertical="center"/>
      <protection hidden="1"/>
    </xf>
    <xf numFmtId="0" fontId="10" fillId="2" borderId="33" xfId="0" applyFont="1" applyFill="1" applyBorder="1" applyAlignment="1" applyProtection="1">
      <alignment horizontal="center" vertical="center"/>
      <protection hidden="1"/>
    </xf>
    <xf numFmtId="0" fontId="1" fillId="12" borderId="6" xfId="0" applyFont="1" applyFill="1" applyBorder="1" applyAlignment="1" applyProtection="1">
      <alignment horizontal="center"/>
      <protection hidden="1"/>
    </xf>
    <xf numFmtId="0" fontId="1" fillId="12" borderId="38" xfId="0" applyFont="1" applyFill="1" applyBorder="1" applyAlignment="1" applyProtection="1">
      <alignment horizontal="center"/>
      <protection hidden="1"/>
    </xf>
    <xf numFmtId="0" fontId="1" fillId="12" borderId="7" xfId="0" applyFont="1" applyFill="1" applyBorder="1" applyAlignment="1" applyProtection="1">
      <alignment horizontal="center"/>
      <protection hidden="1"/>
    </xf>
    <xf numFmtId="0" fontId="14" fillId="12" borderId="8" xfId="0" applyFont="1" applyFill="1" applyBorder="1" applyAlignment="1" applyProtection="1">
      <alignment horizontal="center" vertical="center" wrapText="1"/>
      <protection hidden="1"/>
    </xf>
    <xf numFmtId="0" fontId="14" fillId="12" borderId="42" xfId="0" applyFont="1" applyFill="1" applyBorder="1" applyAlignment="1" applyProtection="1">
      <alignment horizontal="center" vertical="center" wrapText="1"/>
      <protection hidden="1"/>
    </xf>
    <xf numFmtId="0" fontId="14" fillId="12" borderId="33" xfId="0" applyFont="1" applyFill="1" applyBorder="1" applyAlignment="1" applyProtection="1">
      <alignment horizontal="center" vertical="center" wrapText="1"/>
      <protection hidden="1"/>
    </xf>
    <xf numFmtId="0" fontId="14" fillId="12" borderId="43" xfId="0" applyFont="1" applyFill="1" applyBorder="1" applyAlignment="1" applyProtection="1">
      <alignment horizontal="center" vertical="center" wrapText="1"/>
      <protection hidden="1"/>
    </xf>
    <xf numFmtId="0" fontId="14" fillId="12" borderId="0" xfId="0" applyFont="1" applyFill="1" applyBorder="1" applyAlignment="1" applyProtection="1">
      <alignment horizontal="center" vertical="center" wrapText="1"/>
      <protection hidden="1"/>
    </xf>
    <xf numFmtId="0" fontId="14" fillId="12" borderId="35" xfId="0" applyFont="1" applyFill="1" applyBorder="1" applyAlignment="1" applyProtection="1">
      <alignment horizontal="center" vertical="center" wrapText="1"/>
      <protection hidden="1"/>
    </xf>
    <xf numFmtId="0" fontId="14" fillId="12" borderId="29" xfId="0" applyFont="1" applyFill="1" applyBorder="1" applyAlignment="1" applyProtection="1">
      <alignment horizontal="center" vertical="center" wrapText="1"/>
      <protection hidden="1"/>
    </xf>
    <xf numFmtId="0" fontId="14" fillId="12" borderId="44" xfId="0" applyFont="1" applyFill="1" applyBorder="1" applyAlignment="1" applyProtection="1">
      <alignment horizontal="center" vertical="center" wrapText="1"/>
      <protection hidden="1"/>
    </xf>
    <xf numFmtId="0" fontId="14" fillId="12" borderId="37" xfId="0" applyFont="1" applyFill="1" applyBorder="1" applyAlignment="1" applyProtection="1">
      <alignment horizontal="center" vertical="center" wrapText="1"/>
      <protection hidden="1"/>
    </xf>
    <xf numFmtId="0" fontId="3" fillId="6" borderId="54" xfId="0" applyFont="1" applyFill="1" applyBorder="1" applyAlignment="1" applyProtection="1">
      <alignment horizontal="center" vertical="center" wrapText="1"/>
      <protection hidden="1"/>
    </xf>
    <xf numFmtId="0" fontId="3" fillId="6" borderId="58" xfId="0" applyFont="1" applyFill="1" applyBorder="1" applyAlignment="1" applyProtection="1">
      <alignment horizontal="center" vertical="center" wrapText="1"/>
      <protection hidden="1"/>
    </xf>
    <xf numFmtId="0" fontId="3" fillId="6" borderId="60" xfId="0" applyFont="1" applyFill="1" applyBorder="1" applyAlignment="1" applyProtection="1">
      <alignment horizontal="center" vertical="center" wrapText="1"/>
      <protection hidden="1"/>
    </xf>
    <xf numFmtId="0" fontId="3" fillId="11" borderId="57" xfId="0" applyFont="1" applyFill="1" applyBorder="1" applyAlignment="1" applyProtection="1">
      <alignment horizontal="center" vertical="center" wrapText="1"/>
      <protection hidden="1"/>
    </xf>
    <xf numFmtId="0" fontId="3" fillId="11" borderId="60" xfId="0" applyFont="1" applyFill="1" applyBorder="1" applyAlignment="1" applyProtection="1">
      <alignment horizontal="center" vertical="center" wrapText="1"/>
      <protection hidden="1"/>
    </xf>
    <xf numFmtId="0" fontId="3" fillId="11" borderId="17" xfId="0" applyFont="1" applyFill="1" applyBorder="1" applyAlignment="1" applyProtection="1">
      <alignment horizontal="center" vertical="center" wrapText="1"/>
      <protection hidden="1"/>
    </xf>
    <xf numFmtId="0" fontId="3" fillId="11" borderId="14" xfId="0" applyFont="1" applyFill="1" applyBorder="1" applyAlignment="1" applyProtection="1">
      <alignment horizontal="center" vertical="center" wrapText="1"/>
      <protection hidden="1"/>
    </xf>
    <xf numFmtId="0" fontId="1" fillId="5" borderId="5" xfId="0" applyFont="1" applyFill="1" applyBorder="1" applyAlignment="1" applyProtection="1">
      <alignment horizontal="center" vertical="center" wrapText="1"/>
      <protection hidden="1"/>
    </xf>
    <xf numFmtId="0" fontId="1" fillId="5" borderId="1" xfId="0" applyFont="1" applyFill="1" applyBorder="1" applyAlignment="1" applyProtection="1">
      <alignment horizontal="center" vertical="center" wrapText="1"/>
      <protection hidden="1"/>
    </xf>
    <xf numFmtId="0" fontId="1" fillId="13" borderId="46" xfId="0" applyFont="1" applyFill="1" applyBorder="1" applyAlignment="1" applyProtection="1">
      <alignment horizontal="center" vertical="center" wrapText="1"/>
      <protection hidden="1"/>
    </xf>
    <xf numFmtId="0" fontId="1" fillId="13" borderId="52" xfId="0" applyFont="1" applyFill="1" applyBorder="1" applyAlignment="1" applyProtection="1">
      <alignment horizontal="center" vertical="center" wrapText="1"/>
      <protection hidden="1"/>
    </xf>
    <xf numFmtId="0" fontId="1" fillId="13" borderId="9" xfId="0" applyFont="1" applyFill="1" applyBorder="1" applyAlignment="1" applyProtection="1">
      <alignment horizontal="center" vertical="center" wrapText="1"/>
      <protection hidden="1"/>
    </xf>
    <xf numFmtId="0" fontId="1" fillId="5" borderId="46" xfId="0" applyFont="1" applyFill="1" applyBorder="1" applyAlignment="1" applyProtection="1">
      <alignment horizontal="center" vertical="center" wrapText="1"/>
      <protection hidden="1"/>
    </xf>
    <xf numFmtId="0" fontId="1" fillId="5" borderId="52" xfId="0" applyFont="1" applyFill="1" applyBorder="1" applyAlignment="1" applyProtection="1">
      <alignment horizontal="center" vertical="center" wrapText="1"/>
      <protection hidden="1"/>
    </xf>
    <xf numFmtId="0" fontId="1" fillId="5" borderId="9" xfId="0" applyFont="1" applyFill="1" applyBorder="1" applyAlignment="1" applyProtection="1">
      <alignment horizontal="center" vertical="center" wrapText="1"/>
      <protection hidden="1"/>
    </xf>
    <xf numFmtId="0" fontId="1" fillId="5" borderId="3" xfId="0" applyFont="1" applyFill="1" applyBorder="1" applyAlignment="1" applyProtection="1">
      <alignment horizontal="center" vertical="center" wrapText="1"/>
      <protection hidden="1"/>
    </xf>
    <xf numFmtId="0" fontId="1" fillId="15" borderId="46" xfId="0" applyFont="1" applyFill="1" applyBorder="1" applyAlignment="1" applyProtection="1">
      <alignment horizontal="center" vertical="center" wrapText="1"/>
      <protection hidden="1"/>
    </xf>
    <xf numFmtId="0" fontId="1" fillId="15" borderId="52" xfId="0" applyFont="1" applyFill="1" applyBorder="1" applyAlignment="1" applyProtection="1">
      <alignment horizontal="center" vertical="center" wrapText="1"/>
      <protection hidden="1"/>
    </xf>
    <xf numFmtId="0" fontId="1" fillId="15" borderId="9" xfId="0" applyFont="1" applyFill="1" applyBorder="1" applyAlignment="1" applyProtection="1">
      <alignment horizontal="center" vertical="center" wrapText="1"/>
      <protection hidden="1"/>
    </xf>
  </cellXfs>
  <cellStyles count="2">
    <cellStyle name="Enllaç" xfId="1" builtinId="8"/>
    <cellStyle name="Normal" xfId="0" builtinId="0"/>
  </cellStyles>
  <dxfs count="10">
    <dxf>
      <font>
        <b/>
        <i val="0"/>
        <color rgb="FFFF0000"/>
      </font>
      <fill>
        <patternFill>
          <fgColor auto="1"/>
          <bgColor rgb="FFFFFF00"/>
        </patternFill>
      </fill>
    </dxf>
    <dxf>
      <font>
        <color rgb="FFFF0000"/>
      </font>
    </dxf>
    <dxf>
      <font>
        <color rgb="FFFF0000"/>
      </font>
    </dxf>
    <dxf>
      <font>
        <b/>
        <i val="0"/>
        <color rgb="FFFF0000"/>
      </font>
      <fill>
        <patternFill>
          <fgColor auto="1"/>
          <bgColor rgb="FFFFFF00"/>
        </patternFill>
      </fill>
    </dxf>
    <dxf>
      <font>
        <color rgb="FFFF0000"/>
      </font>
    </dxf>
    <dxf>
      <font>
        <b/>
        <i val="0"/>
        <color rgb="FFFF0000"/>
      </font>
      <fill>
        <patternFill>
          <fgColor auto="1"/>
          <bgColor rgb="FFFFFF00"/>
        </patternFill>
      </fill>
    </dxf>
    <dxf>
      <font>
        <color rgb="FFFF0000"/>
      </font>
    </dxf>
    <dxf>
      <font>
        <b/>
        <i val="0"/>
        <color rgb="FFFF0000"/>
      </font>
      <fill>
        <patternFill>
          <fgColor auto="1"/>
          <bgColor rgb="FFFFFF00"/>
        </patternFill>
      </fill>
    </dxf>
    <dxf>
      <font>
        <color rgb="FFFF0000"/>
      </font>
    </dxf>
    <dxf>
      <font>
        <b/>
        <i val="0"/>
        <color rgb="FFFF0000"/>
      </font>
      <fill>
        <patternFill>
          <fgColor auto="1"/>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4.jpeg"/><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3" Type="http://schemas.openxmlformats.org/officeDocument/2006/relationships/image" Target="../media/image1.jpg"/><Relationship Id="rId2" Type="http://schemas.openxmlformats.org/officeDocument/2006/relationships/image" Target="../media/image3.jpeg"/><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5.png"/><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3" Type="http://schemas.openxmlformats.org/officeDocument/2006/relationships/image" Target="../media/image1.jpg"/><Relationship Id="rId2" Type="http://schemas.openxmlformats.org/officeDocument/2006/relationships/image" Target="../media/image3.jpeg"/><Relationship Id="rId1" Type="http://schemas.openxmlformats.org/officeDocument/2006/relationships/image" Target="../media/image2.jpeg"/></Relationships>
</file>

<file path=xl/drawings/_rels/drawing8.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8.jpeg"/><Relationship Id="rId1" Type="http://schemas.openxmlformats.org/officeDocument/2006/relationships/image" Target="../media/image5.png"/></Relationships>
</file>

<file path=xl/drawings/_rels/drawing9.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24</xdr:col>
      <xdr:colOff>83820</xdr:colOff>
      <xdr:row>2</xdr:row>
      <xdr:rowOff>167640</xdr:rowOff>
    </xdr:from>
    <xdr:to>
      <xdr:col>26</xdr:col>
      <xdr:colOff>175324</xdr:colOff>
      <xdr:row>4</xdr:row>
      <xdr:rowOff>105570</xdr:rowOff>
    </xdr:to>
    <xdr:pic>
      <xdr:nvPicPr>
        <xdr:cNvPr id="3" name="Imatge 2">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714220" y="167640"/>
          <a:ext cx="1310704" cy="303690"/>
        </a:xfrm>
        <a:prstGeom prst="rect">
          <a:avLst/>
        </a:prstGeom>
      </xdr:spPr>
    </xdr:pic>
    <xdr:clientData/>
  </xdr:twoCellAnchor>
  <xdr:twoCellAnchor editAs="oneCell">
    <xdr:from>
      <xdr:col>26</xdr:col>
      <xdr:colOff>381000</xdr:colOff>
      <xdr:row>2</xdr:row>
      <xdr:rowOff>160020</xdr:rowOff>
    </xdr:from>
    <xdr:to>
      <xdr:col>27</xdr:col>
      <xdr:colOff>434408</xdr:colOff>
      <xdr:row>5</xdr:row>
      <xdr:rowOff>22465</xdr:rowOff>
    </xdr:to>
    <xdr:pic>
      <xdr:nvPicPr>
        <xdr:cNvPr id="4" name="Imatge 3">
          <a:extLst>
            <a:ext uri="{FF2B5EF4-FFF2-40B4-BE49-F238E27FC236}">
              <a16:creationId xmlns:a16="http://schemas.microsoft.com/office/drawing/2014/main" id="{00000000-0008-0000-0100-00001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6230600" y="160020"/>
          <a:ext cx="663008" cy="411085"/>
        </a:xfrm>
        <a:prstGeom prst="rect">
          <a:avLst/>
        </a:prstGeom>
      </xdr:spPr>
    </xdr:pic>
    <xdr:clientData/>
  </xdr:twoCellAnchor>
  <xdr:twoCellAnchor editAs="oneCell">
    <xdr:from>
      <xdr:col>28</xdr:col>
      <xdr:colOff>53340</xdr:colOff>
      <xdr:row>3</xdr:row>
      <xdr:rowOff>15240</xdr:rowOff>
    </xdr:from>
    <xdr:to>
      <xdr:col>30</xdr:col>
      <xdr:colOff>127525</xdr:colOff>
      <xdr:row>5</xdr:row>
      <xdr:rowOff>13261</xdr:rowOff>
    </xdr:to>
    <xdr:pic>
      <xdr:nvPicPr>
        <xdr:cNvPr id="5" name="Imatge 4"/>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7122140" y="198120"/>
          <a:ext cx="1293385" cy="363781"/>
        </a:xfrm>
        <a:prstGeom prst="rect">
          <a:avLst/>
        </a:prstGeom>
      </xdr:spPr>
    </xdr:pic>
    <xdr:clientData/>
  </xdr:twoCellAnchor>
  <xdr:twoCellAnchor>
    <xdr:from>
      <xdr:col>0</xdr:col>
      <xdr:colOff>66675</xdr:colOff>
      <xdr:row>0</xdr:row>
      <xdr:rowOff>85725</xdr:rowOff>
    </xdr:from>
    <xdr:to>
      <xdr:col>2</xdr:col>
      <xdr:colOff>142875</xdr:colOff>
      <xdr:row>1</xdr:row>
      <xdr:rowOff>123825</xdr:rowOff>
    </xdr:to>
    <xdr:sp macro="" textlink="">
      <xdr:nvSpPr>
        <xdr:cNvPr id="2" name="Rectangle arrodonit 1"/>
        <xdr:cNvSpPr/>
      </xdr:nvSpPr>
      <xdr:spPr>
        <a:xfrm>
          <a:off x="66675" y="85725"/>
          <a:ext cx="1295400" cy="228600"/>
        </a:xfrm>
        <a:prstGeom prst="roundRect">
          <a:avLst/>
        </a:prstGeom>
        <a:noFill/>
        <a:ln>
          <a:solidFill>
            <a:schemeClr val="bg1">
              <a:lumMod val="8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ca-ES" sz="1100">
              <a:solidFill>
                <a:schemeClr val="bg1">
                  <a:lumMod val="65000"/>
                </a:schemeClr>
              </a:solidFill>
            </a:rPr>
            <a:t>G146NCTC-849</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797278</xdr:colOff>
      <xdr:row>0</xdr:row>
      <xdr:rowOff>14111</xdr:rowOff>
    </xdr:from>
    <xdr:to>
      <xdr:col>8</xdr:col>
      <xdr:colOff>2102690</xdr:colOff>
      <xdr:row>0</xdr:row>
      <xdr:rowOff>319071</xdr:rowOff>
    </xdr:to>
    <xdr:pic>
      <xdr:nvPicPr>
        <xdr:cNvPr id="3" name="Imatge 2">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040056" y="14111"/>
          <a:ext cx="1310704" cy="304960"/>
        </a:xfrm>
        <a:prstGeom prst="rect">
          <a:avLst/>
        </a:prstGeom>
      </xdr:spPr>
    </xdr:pic>
    <xdr:clientData/>
  </xdr:twoCellAnchor>
  <xdr:twoCellAnchor editAs="oneCell">
    <xdr:from>
      <xdr:col>9</xdr:col>
      <xdr:colOff>1361722</xdr:colOff>
      <xdr:row>0</xdr:row>
      <xdr:rowOff>7055</xdr:rowOff>
    </xdr:from>
    <xdr:to>
      <xdr:col>10</xdr:col>
      <xdr:colOff>330514</xdr:colOff>
      <xdr:row>1</xdr:row>
      <xdr:rowOff>96124</xdr:rowOff>
    </xdr:to>
    <xdr:pic>
      <xdr:nvPicPr>
        <xdr:cNvPr id="7" name="Imatge 6">
          <a:extLst>
            <a:ext uri="{FF2B5EF4-FFF2-40B4-BE49-F238E27FC236}">
              <a16:creationId xmlns:a16="http://schemas.microsoft.com/office/drawing/2014/main" id="{00000000-0008-0000-0100-00001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641666" y="7055"/>
          <a:ext cx="663008" cy="413625"/>
        </a:xfrm>
        <a:prstGeom prst="rect">
          <a:avLst/>
        </a:prstGeom>
      </xdr:spPr>
    </xdr:pic>
    <xdr:clientData/>
  </xdr:twoCellAnchor>
  <xdr:twoCellAnchor editAs="oneCell">
    <xdr:from>
      <xdr:col>10</xdr:col>
      <xdr:colOff>705555</xdr:colOff>
      <xdr:row>0</xdr:row>
      <xdr:rowOff>0</xdr:rowOff>
    </xdr:from>
    <xdr:to>
      <xdr:col>11</xdr:col>
      <xdr:colOff>342650</xdr:colOff>
      <xdr:row>1</xdr:row>
      <xdr:rowOff>40495</xdr:rowOff>
    </xdr:to>
    <xdr:pic>
      <xdr:nvPicPr>
        <xdr:cNvPr id="8" name="Imatge 7"/>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2671777" y="0"/>
          <a:ext cx="1293385" cy="36505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7</xdr:col>
      <xdr:colOff>0</xdr:colOff>
      <xdr:row>2</xdr:row>
      <xdr:rowOff>0</xdr:rowOff>
    </xdr:from>
    <xdr:ext cx="971549" cy="195566"/>
    <xdr:sp macro="" textlink="">
      <xdr:nvSpPr>
        <xdr:cNvPr id="2" name="QuadreDeText 1">
          <a:extLst>
            <a:ext uri="{FF2B5EF4-FFF2-40B4-BE49-F238E27FC236}">
              <a16:creationId xmlns:a16="http://schemas.microsoft.com/office/drawing/2014/main" id="{00000000-0008-0000-0100-000002000000}"/>
            </a:ext>
          </a:extLst>
        </xdr:cNvPr>
        <xdr:cNvSpPr txBox="1"/>
      </xdr:nvSpPr>
      <xdr:spPr>
        <a:xfrm>
          <a:off x="17291050" y="0"/>
          <a:ext cx="971549" cy="195566"/>
        </a:xfrm>
        <a:prstGeom prst="rect">
          <a:avLst/>
        </a:prstGeom>
        <a:noFill/>
        <a:ln>
          <a:noFill/>
        </a:ln>
        <a:effectLst/>
      </xdr:spPr>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ca-E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clientData/>
  </xdr:oneCellAnchor>
  <xdr:twoCellAnchor editAs="oneCell">
    <xdr:from>
      <xdr:col>7</xdr:col>
      <xdr:colOff>56288</xdr:colOff>
      <xdr:row>0</xdr:row>
      <xdr:rowOff>0</xdr:rowOff>
    </xdr:from>
    <xdr:to>
      <xdr:col>7</xdr:col>
      <xdr:colOff>719296</xdr:colOff>
      <xdr:row>2</xdr:row>
      <xdr:rowOff>160331</xdr:rowOff>
    </xdr:to>
    <xdr:pic>
      <xdr:nvPicPr>
        <xdr:cNvPr id="3" name="Imatge 2">
          <a:extLst>
            <a:ext uri="{FF2B5EF4-FFF2-40B4-BE49-F238E27FC236}">
              <a16:creationId xmlns:a16="http://schemas.microsoft.com/office/drawing/2014/main" id="{00000000-0008-0000-0100-00001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611145" y="0"/>
          <a:ext cx="663008" cy="414331"/>
        </a:xfrm>
        <a:prstGeom prst="rect">
          <a:avLst/>
        </a:prstGeom>
      </xdr:spPr>
    </xdr:pic>
    <xdr:clientData/>
  </xdr:twoCellAnchor>
  <xdr:twoCellAnchor editAs="oneCell">
    <xdr:from>
      <xdr:col>7</xdr:col>
      <xdr:colOff>952593</xdr:colOff>
      <xdr:row>0</xdr:row>
      <xdr:rowOff>14358</xdr:rowOff>
    </xdr:from>
    <xdr:to>
      <xdr:col>8</xdr:col>
      <xdr:colOff>901287</xdr:colOff>
      <xdr:row>2</xdr:row>
      <xdr:rowOff>126115</xdr:rowOff>
    </xdr:to>
    <xdr:pic>
      <xdr:nvPicPr>
        <xdr:cNvPr id="4" name="Imatge 3"/>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507450" y="14358"/>
          <a:ext cx="1291267" cy="365757"/>
        </a:xfrm>
        <a:prstGeom prst="rect">
          <a:avLst/>
        </a:prstGeom>
      </xdr:spPr>
    </xdr:pic>
    <xdr:clientData/>
  </xdr:twoCellAnchor>
  <xdr:twoCellAnchor editAs="oneCell">
    <xdr:from>
      <xdr:col>5</xdr:col>
      <xdr:colOff>925868</xdr:colOff>
      <xdr:row>0</xdr:row>
      <xdr:rowOff>57855</xdr:rowOff>
    </xdr:from>
    <xdr:to>
      <xdr:col>6</xdr:col>
      <xdr:colOff>594644</xdr:colOff>
      <xdr:row>2</xdr:row>
      <xdr:rowOff>109521</xdr:rowOff>
    </xdr:to>
    <xdr:pic>
      <xdr:nvPicPr>
        <xdr:cNvPr id="5" name="Imatge 4">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1104011" y="57855"/>
          <a:ext cx="1310704" cy="30566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14</xdr:col>
      <xdr:colOff>0</xdr:colOff>
      <xdr:row>3</xdr:row>
      <xdr:rowOff>0</xdr:rowOff>
    </xdr:from>
    <xdr:ext cx="971549" cy="195566"/>
    <xdr:sp macro="" textlink="">
      <xdr:nvSpPr>
        <xdr:cNvPr id="2" name="QuadreDeText 1">
          <a:extLst>
            <a:ext uri="{FF2B5EF4-FFF2-40B4-BE49-F238E27FC236}">
              <a16:creationId xmlns:a16="http://schemas.microsoft.com/office/drawing/2014/main" id="{00000000-0008-0000-0100-000002000000}"/>
            </a:ext>
          </a:extLst>
        </xdr:cNvPr>
        <xdr:cNvSpPr txBox="1"/>
      </xdr:nvSpPr>
      <xdr:spPr>
        <a:xfrm>
          <a:off x="15259050" y="0"/>
          <a:ext cx="971549" cy="195566"/>
        </a:xfrm>
        <a:prstGeom prst="rect">
          <a:avLst/>
        </a:prstGeom>
        <a:noFill/>
        <a:ln>
          <a:noFill/>
        </a:ln>
        <a:effectLst/>
      </xdr:spPr>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ca-E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clientData/>
  </xdr:oneCellAnchor>
  <xdr:twoCellAnchor editAs="oneCell">
    <xdr:from>
      <xdr:col>7</xdr:col>
      <xdr:colOff>961571</xdr:colOff>
      <xdr:row>0</xdr:row>
      <xdr:rowOff>0</xdr:rowOff>
    </xdr:from>
    <xdr:to>
      <xdr:col>9</xdr:col>
      <xdr:colOff>25634</xdr:colOff>
      <xdr:row>2</xdr:row>
      <xdr:rowOff>50826</xdr:rowOff>
    </xdr:to>
    <xdr:pic>
      <xdr:nvPicPr>
        <xdr:cNvPr id="7" name="Imatge 6"/>
        <xdr:cNvPicPr>
          <a:picLocks noChangeAspect="1"/>
        </xdr:cNvPicPr>
      </xdr:nvPicPr>
      <xdr:blipFill>
        <a:blip xmlns:r="http://schemas.openxmlformats.org/officeDocument/2006/relationships" r:embed="rId1"/>
        <a:stretch>
          <a:fillRect/>
        </a:stretch>
      </xdr:blipFill>
      <xdr:spPr>
        <a:xfrm>
          <a:off x="11039928" y="0"/>
          <a:ext cx="1315290" cy="304826"/>
        </a:xfrm>
        <a:prstGeom prst="rect">
          <a:avLst/>
        </a:prstGeom>
      </xdr:spPr>
    </xdr:pic>
    <xdr:clientData/>
  </xdr:twoCellAnchor>
  <xdr:twoCellAnchor editAs="oneCell">
    <xdr:from>
      <xdr:col>9</xdr:col>
      <xdr:colOff>1143000</xdr:colOff>
      <xdr:row>0</xdr:row>
      <xdr:rowOff>0</xdr:rowOff>
    </xdr:from>
    <xdr:to>
      <xdr:col>10</xdr:col>
      <xdr:colOff>492166</xdr:colOff>
      <xdr:row>3</xdr:row>
      <xdr:rowOff>33564</xdr:rowOff>
    </xdr:to>
    <xdr:pic>
      <xdr:nvPicPr>
        <xdr:cNvPr id="8" name="Imatge 7"/>
        <xdr:cNvPicPr>
          <a:picLocks noChangeAspect="1"/>
        </xdr:cNvPicPr>
      </xdr:nvPicPr>
      <xdr:blipFill>
        <a:blip xmlns:r="http://schemas.openxmlformats.org/officeDocument/2006/relationships" r:embed="rId2"/>
        <a:stretch>
          <a:fillRect/>
        </a:stretch>
      </xdr:blipFill>
      <xdr:spPr>
        <a:xfrm>
          <a:off x="13398500" y="0"/>
          <a:ext cx="664522" cy="414564"/>
        </a:xfrm>
        <a:prstGeom prst="rect">
          <a:avLst/>
        </a:prstGeom>
      </xdr:spPr>
    </xdr:pic>
    <xdr:clientData/>
  </xdr:twoCellAnchor>
  <xdr:twoCellAnchor editAs="oneCell">
    <xdr:from>
      <xdr:col>10</xdr:col>
      <xdr:colOff>1397000</xdr:colOff>
      <xdr:row>0</xdr:row>
      <xdr:rowOff>0</xdr:rowOff>
    </xdr:from>
    <xdr:to>
      <xdr:col>11</xdr:col>
      <xdr:colOff>1109473</xdr:colOff>
      <xdr:row>2</xdr:row>
      <xdr:rowOff>111792</xdr:rowOff>
    </xdr:to>
    <xdr:pic>
      <xdr:nvPicPr>
        <xdr:cNvPr id="9" name="Imatge 8"/>
        <xdr:cNvPicPr>
          <a:picLocks noChangeAspect="1"/>
        </xdr:cNvPicPr>
      </xdr:nvPicPr>
      <xdr:blipFill>
        <a:blip xmlns:r="http://schemas.openxmlformats.org/officeDocument/2006/relationships" r:embed="rId3"/>
        <a:stretch>
          <a:fillRect/>
        </a:stretch>
      </xdr:blipFill>
      <xdr:spPr>
        <a:xfrm>
          <a:off x="14967857" y="0"/>
          <a:ext cx="1290903" cy="36579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oneCellAnchor>
    <xdr:from>
      <xdr:col>15</xdr:col>
      <xdr:colOff>0</xdr:colOff>
      <xdr:row>3</xdr:row>
      <xdr:rowOff>0</xdr:rowOff>
    </xdr:from>
    <xdr:ext cx="971549" cy="195566"/>
    <xdr:sp macro="" textlink="">
      <xdr:nvSpPr>
        <xdr:cNvPr id="2" name="QuadreDeText 1">
          <a:extLst>
            <a:ext uri="{FF2B5EF4-FFF2-40B4-BE49-F238E27FC236}">
              <a16:creationId xmlns:a16="http://schemas.microsoft.com/office/drawing/2014/main" id="{00000000-0008-0000-0100-000002000000}"/>
            </a:ext>
          </a:extLst>
        </xdr:cNvPr>
        <xdr:cNvSpPr txBox="1"/>
      </xdr:nvSpPr>
      <xdr:spPr>
        <a:xfrm>
          <a:off x="18129250" y="381000"/>
          <a:ext cx="971549" cy="195566"/>
        </a:xfrm>
        <a:prstGeom prst="rect">
          <a:avLst/>
        </a:prstGeom>
        <a:noFill/>
        <a:ln>
          <a:noFill/>
        </a:ln>
        <a:effectLst/>
      </xdr:spPr>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ca-E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clientData/>
  </xdr:oneCellAnchor>
  <xdr:twoCellAnchor editAs="oneCell">
    <xdr:from>
      <xdr:col>2</xdr:col>
      <xdr:colOff>0</xdr:colOff>
      <xdr:row>0</xdr:row>
      <xdr:rowOff>0</xdr:rowOff>
    </xdr:from>
    <xdr:to>
      <xdr:col>3</xdr:col>
      <xdr:colOff>258468</xdr:colOff>
      <xdr:row>2</xdr:row>
      <xdr:rowOff>50826</xdr:rowOff>
    </xdr:to>
    <xdr:pic>
      <xdr:nvPicPr>
        <xdr:cNvPr id="3" name="Imatge 2"/>
        <xdr:cNvPicPr>
          <a:picLocks noChangeAspect="1"/>
        </xdr:cNvPicPr>
      </xdr:nvPicPr>
      <xdr:blipFill>
        <a:blip xmlns:r="http://schemas.openxmlformats.org/officeDocument/2006/relationships" r:embed="rId1"/>
        <a:stretch>
          <a:fillRect/>
        </a:stretch>
      </xdr:blipFill>
      <xdr:spPr>
        <a:xfrm>
          <a:off x="6292850" y="0"/>
          <a:ext cx="1310754" cy="304826"/>
        </a:xfrm>
        <a:prstGeom prst="rect">
          <a:avLst/>
        </a:prstGeom>
      </xdr:spPr>
    </xdr:pic>
    <xdr:clientData/>
  </xdr:twoCellAnchor>
  <xdr:twoCellAnchor editAs="oneCell">
    <xdr:from>
      <xdr:col>10</xdr:col>
      <xdr:colOff>1006929</xdr:colOff>
      <xdr:row>0</xdr:row>
      <xdr:rowOff>27214</xdr:rowOff>
    </xdr:from>
    <xdr:to>
      <xdr:col>11</xdr:col>
      <xdr:colOff>93022</xdr:colOff>
      <xdr:row>3</xdr:row>
      <xdr:rowOff>60778</xdr:rowOff>
    </xdr:to>
    <xdr:pic>
      <xdr:nvPicPr>
        <xdr:cNvPr id="4" name="Imatge 3"/>
        <xdr:cNvPicPr>
          <a:picLocks noChangeAspect="1"/>
        </xdr:cNvPicPr>
      </xdr:nvPicPr>
      <xdr:blipFill>
        <a:blip xmlns:r="http://schemas.openxmlformats.org/officeDocument/2006/relationships" r:embed="rId2"/>
        <a:stretch>
          <a:fillRect/>
        </a:stretch>
      </xdr:blipFill>
      <xdr:spPr>
        <a:xfrm>
          <a:off x="14577786" y="27214"/>
          <a:ext cx="664522" cy="414564"/>
        </a:xfrm>
        <a:prstGeom prst="rect">
          <a:avLst/>
        </a:prstGeom>
      </xdr:spPr>
    </xdr:pic>
    <xdr:clientData/>
  </xdr:twoCellAnchor>
  <xdr:oneCellAnchor>
    <xdr:from>
      <xdr:col>16</xdr:col>
      <xdr:colOff>0</xdr:colOff>
      <xdr:row>3</xdr:row>
      <xdr:rowOff>0</xdr:rowOff>
    </xdr:from>
    <xdr:ext cx="971549" cy="195566"/>
    <xdr:sp macro="" textlink="">
      <xdr:nvSpPr>
        <xdr:cNvPr id="6" name="QuadreDeText 5">
          <a:extLst>
            <a:ext uri="{FF2B5EF4-FFF2-40B4-BE49-F238E27FC236}">
              <a16:creationId xmlns:a16="http://schemas.microsoft.com/office/drawing/2014/main" id="{00000000-0008-0000-0100-000002000000}"/>
            </a:ext>
          </a:extLst>
        </xdr:cNvPr>
        <xdr:cNvSpPr txBox="1"/>
      </xdr:nvSpPr>
      <xdr:spPr>
        <a:xfrm>
          <a:off x="19900900" y="381000"/>
          <a:ext cx="971549" cy="195566"/>
        </a:xfrm>
        <a:prstGeom prst="rect">
          <a:avLst/>
        </a:prstGeom>
        <a:noFill/>
        <a:ln>
          <a:noFill/>
        </a:ln>
        <a:effectLst/>
      </xdr:spPr>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ca-E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clientData/>
  </xdr:oneCellAnchor>
  <xdr:twoCellAnchor editAs="oneCell">
    <xdr:from>
      <xdr:col>2</xdr:col>
      <xdr:colOff>0</xdr:colOff>
      <xdr:row>0</xdr:row>
      <xdr:rowOff>0</xdr:rowOff>
    </xdr:from>
    <xdr:to>
      <xdr:col>3</xdr:col>
      <xdr:colOff>258468</xdr:colOff>
      <xdr:row>2</xdr:row>
      <xdr:rowOff>50826</xdr:rowOff>
    </xdr:to>
    <xdr:pic>
      <xdr:nvPicPr>
        <xdr:cNvPr id="7" name="Imatge 6"/>
        <xdr:cNvPicPr>
          <a:picLocks noChangeAspect="1"/>
        </xdr:cNvPicPr>
      </xdr:nvPicPr>
      <xdr:blipFill>
        <a:blip xmlns:r="http://schemas.openxmlformats.org/officeDocument/2006/relationships" r:embed="rId1"/>
        <a:stretch>
          <a:fillRect/>
        </a:stretch>
      </xdr:blipFill>
      <xdr:spPr>
        <a:xfrm>
          <a:off x="6292850" y="0"/>
          <a:ext cx="1310754" cy="304826"/>
        </a:xfrm>
        <a:prstGeom prst="rect">
          <a:avLst/>
        </a:prstGeom>
      </xdr:spPr>
    </xdr:pic>
    <xdr:clientData/>
  </xdr:twoCellAnchor>
  <xdr:oneCellAnchor>
    <xdr:from>
      <xdr:col>14</xdr:col>
      <xdr:colOff>0</xdr:colOff>
      <xdr:row>3</xdr:row>
      <xdr:rowOff>0</xdr:rowOff>
    </xdr:from>
    <xdr:ext cx="971549" cy="195566"/>
    <xdr:sp macro="" textlink="">
      <xdr:nvSpPr>
        <xdr:cNvPr id="10" name="QuadreDeText 9">
          <a:extLst>
            <a:ext uri="{FF2B5EF4-FFF2-40B4-BE49-F238E27FC236}">
              <a16:creationId xmlns:a16="http://schemas.microsoft.com/office/drawing/2014/main" id="{00000000-0008-0000-0100-000002000000}"/>
            </a:ext>
          </a:extLst>
        </xdr:cNvPr>
        <xdr:cNvSpPr txBox="1"/>
      </xdr:nvSpPr>
      <xdr:spPr>
        <a:xfrm>
          <a:off x="19253200" y="381000"/>
          <a:ext cx="971549" cy="195566"/>
        </a:xfrm>
        <a:prstGeom prst="rect">
          <a:avLst/>
        </a:prstGeom>
        <a:noFill/>
        <a:ln>
          <a:noFill/>
        </a:ln>
        <a:effectLst/>
      </xdr:spPr>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ca-E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clientData/>
  </xdr:oneCellAnchor>
  <xdr:twoCellAnchor editAs="oneCell">
    <xdr:from>
      <xdr:col>9</xdr:col>
      <xdr:colOff>653143</xdr:colOff>
      <xdr:row>0</xdr:row>
      <xdr:rowOff>72572</xdr:rowOff>
    </xdr:from>
    <xdr:to>
      <xdr:col>10</xdr:col>
      <xdr:colOff>648540</xdr:colOff>
      <xdr:row>3</xdr:row>
      <xdr:rowOff>27</xdr:rowOff>
    </xdr:to>
    <xdr:pic>
      <xdr:nvPicPr>
        <xdr:cNvPr id="11" name="Imatge 10"/>
        <xdr:cNvPicPr>
          <a:picLocks noChangeAspect="1"/>
        </xdr:cNvPicPr>
      </xdr:nvPicPr>
      <xdr:blipFill>
        <a:blip xmlns:r="http://schemas.openxmlformats.org/officeDocument/2006/relationships" r:embed="rId1"/>
        <a:stretch>
          <a:fillRect/>
        </a:stretch>
      </xdr:blipFill>
      <xdr:spPr>
        <a:xfrm>
          <a:off x="12908643" y="72572"/>
          <a:ext cx="1310754" cy="308455"/>
        </a:xfrm>
        <a:prstGeom prst="rect">
          <a:avLst/>
        </a:prstGeom>
      </xdr:spPr>
    </xdr:pic>
    <xdr:clientData/>
  </xdr:twoCellAnchor>
  <xdr:twoCellAnchor editAs="oneCell">
    <xdr:from>
      <xdr:col>11</xdr:col>
      <xdr:colOff>635000</xdr:colOff>
      <xdr:row>0</xdr:row>
      <xdr:rowOff>72571</xdr:rowOff>
    </xdr:from>
    <xdr:to>
      <xdr:col>12</xdr:col>
      <xdr:colOff>510759</xdr:colOff>
      <xdr:row>3</xdr:row>
      <xdr:rowOff>64620</xdr:rowOff>
    </xdr:to>
    <xdr:pic>
      <xdr:nvPicPr>
        <xdr:cNvPr id="13" name="Imatge 12"/>
        <xdr:cNvPicPr>
          <a:picLocks noChangeAspect="1"/>
        </xdr:cNvPicPr>
      </xdr:nvPicPr>
      <xdr:blipFill>
        <a:blip xmlns:r="http://schemas.openxmlformats.org/officeDocument/2006/relationships" r:embed="rId3"/>
        <a:stretch>
          <a:fillRect/>
        </a:stretch>
      </xdr:blipFill>
      <xdr:spPr>
        <a:xfrm>
          <a:off x="15784286" y="72571"/>
          <a:ext cx="1290902" cy="37304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oneCellAnchor>
    <xdr:from>
      <xdr:col>14</xdr:col>
      <xdr:colOff>0</xdr:colOff>
      <xdr:row>0</xdr:row>
      <xdr:rowOff>0</xdr:rowOff>
    </xdr:from>
    <xdr:ext cx="971549" cy="195566"/>
    <xdr:sp macro="" textlink="">
      <xdr:nvSpPr>
        <xdr:cNvPr id="6" name="QuadreDeText 5">
          <a:extLst>
            <a:ext uri="{FF2B5EF4-FFF2-40B4-BE49-F238E27FC236}">
              <a16:creationId xmlns:a16="http://schemas.microsoft.com/office/drawing/2014/main" id="{00000000-0008-0000-0100-000002000000}"/>
            </a:ext>
          </a:extLst>
        </xdr:cNvPr>
        <xdr:cNvSpPr txBox="1"/>
      </xdr:nvSpPr>
      <xdr:spPr>
        <a:xfrm>
          <a:off x="18503900" y="381000"/>
          <a:ext cx="971549" cy="195566"/>
        </a:xfrm>
        <a:prstGeom prst="rect">
          <a:avLst/>
        </a:prstGeom>
        <a:noFill/>
        <a:ln>
          <a:noFill/>
        </a:ln>
        <a:effectLst/>
      </xdr:spPr>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ca-E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clientData/>
  </xdr:oneCellAnchor>
  <xdr:oneCellAnchor>
    <xdr:from>
      <xdr:col>15</xdr:col>
      <xdr:colOff>0</xdr:colOff>
      <xdr:row>3</xdr:row>
      <xdr:rowOff>0</xdr:rowOff>
    </xdr:from>
    <xdr:ext cx="971549" cy="195566"/>
    <xdr:sp macro="" textlink="">
      <xdr:nvSpPr>
        <xdr:cNvPr id="10" name="QuadreDeText 9">
          <a:extLst>
            <a:ext uri="{FF2B5EF4-FFF2-40B4-BE49-F238E27FC236}">
              <a16:creationId xmlns:a16="http://schemas.microsoft.com/office/drawing/2014/main" id="{00000000-0008-0000-0100-000002000000}"/>
            </a:ext>
          </a:extLst>
        </xdr:cNvPr>
        <xdr:cNvSpPr txBox="1"/>
      </xdr:nvSpPr>
      <xdr:spPr>
        <a:xfrm>
          <a:off x="20631150" y="381000"/>
          <a:ext cx="971549" cy="195566"/>
        </a:xfrm>
        <a:prstGeom prst="rect">
          <a:avLst/>
        </a:prstGeom>
        <a:noFill/>
        <a:ln>
          <a:noFill/>
        </a:ln>
        <a:effectLst/>
      </xdr:spPr>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ca-E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clientData/>
  </xdr:oneCellAnchor>
  <xdr:twoCellAnchor editAs="oneCell">
    <xdr:from>
      <xdr:col>10</xdr:col>
      <xdr:colOff>1460500</xdr:colOff>
      <xdr:row>0</xdr:row>
      <xdr:rowOff>0</xdr:rowOff>
    </xdr:from>
    <xdr:to>
      <xdr:col>11</xdr:col>
      <xdr:colOff>549694</xdr:colOff>
      <xdr:row>3</xdr:row>
      <xdr:rowOff>33564</xdr:rowOff>
    </xdr:to>
    <xdr:pic>
      <xdr:nvPicPr>
        <xdr:cNvPr id="12" name="Imatge 11"/>
        <xdr:cNvPicPr>
          <a:picLocks noChangeAspect="1"/>
        </xdr:cNvPicPr>
      </xdr:nvPicPr>
      <xdr:blipFill>
        <a:blip xmlns:r="http://schemas.openxmlformats.org/officeDocument/2006/relationships" r:embed="rId1"/>
        <a:stretch>
          <a:fillRect/>
        </a:stretch>
      </xdr:blipFill>
      <xdr:spPr>
        <a:xfrm>
          <a:off x="14414500" y="0"/>
          <a:ext cx="666110" cy="414564"/>
        </a:xfrm>
        <a:prstGeom prst="rect">
          <a:avLst/>
        </a:prstGeom>
      </xdr:spPr>
    </xdr:pic>
    <xdr:clientData/>
  </xdr:twoCellAnchor>
  <xdr:oneCellAnchor>
    <xdr:from>
      <xdr:col>16</xdr:col>
      <xdr:colOff>0</xdr:colOff>
      <xdr:row>3</xdr:row>
      <xdr:rowOff>0</xdr:rowOff>
    </xdr:from>
    <xdr:ext cx="971549" cy="195566"/>
    <xdr:sp macro="" textlink="">
      <xdr:nvSpPr>
        <xdr:cNvPr id="14" name="QuadreDeText 13">
          <a:extLst>
            <a:ext uri="{FF2B5EF4-FFF2-40B4-BE49-F238E27FC236}">
              <a16:creationId xmlns:a16="http://schemas.microsoft.com/office/drawing/2014/main" id="{00000000-0008-0000-0100-000002000000}"/>
            </a:ext>
          </a:extLst>
        </xdr:cNvPr>
        <xdr:cNvSpPr txBox="1"/>
      </xdr:nvSpPr>
      <xdr:spPr>
        <a:xfrm>
          <a:off x="21971000" y="381000"/>
          <a:ext cx="971549" cy="195566"/>
        </a:xfrm>
        <a:prstGeom prst="rect">
          <a:avLst/>
        </a:prstGeom>
        <a:noFill/>
        <a:ln>
          <a:noFill/>
        </a:ln>
        <a:effectLst/>
      </xdr:spPr>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ca-E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clientData/>
  </xdr:oneCellAnchor>
  <xdr:oneCellAnchor>
    <xdr:from>
      <xdr:col>14</xdr:col>
      <xdr:colOff>0</xdr:colOff>
      <xdr:row>3</xdr:row>
      <xdr:rowOff>0</xdr:rowOff>
    </xdr:from>
    <xdr:ext cx="971549" cy="195566"/>
    <xdr:sp macro="" textlink="">
      <xdr:nvSpPr>
        <xdr:cNvPr id="18" name="QuadreDeText 17">
          <a:extLst>
            <a:ext uri="{FF2B5EF4-FFF2-40B4-BE49-F238E27FC236}">
              <a16:creationId xmlns:a16="http://schemas.microsoft.com/office/drawing/2014/main" id="{00000000-0008-0000-0100-000002000000}"/>
            </a:ext>
          </a:extLst>
        </xdr:cNvPr>
        <xdr:cNvSpPr txBox="1"/>
      </xdr:nvSpPr>
      <xdr:spPr>
        <a:xfrm>
          <a:off x="19253200" y="381000"/>
          <a:ext cx="971549" cy="195566"/>
        </a:xfrm>
        <a:prstGeom prst="rect">
          <a:avLst/>
        </a:prstGeom>
        <a:noFill/>
        <a:ln>
          <a:noFill/>
        </a:ln>
        <a:effectLst/>
      </xdr:spPr>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ca-E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clientData/>
  </xdr:oneCellAnchor>
  <xdr:twoCellAnchor editAs="oneCell">
    <xdr:from>
      <xdr:col>9</xdr:col>
      <xdr:colOff>666750</xdr:colOff>
      <xdr:row>0</xdr:row>
      <xdr:rowOff>52916</xdr:rowOff>
    </xdr:from>
    <xdr:to>
      <xdr:col>10</xdr:col>
      <xdr:colOff>981308</xdr:colOff>
      <xdr:row>2</xdr:row>
      <xdr:rowOff>107371</xdr:rowOff>
    </xdr:to>
    <xdr:pic>
      <xdr:nvPicPr>
        <xdr:cNvPr id="19" name="Imatge 18"/>
        <xdr:cNvPicPr>
          <a:picLocks noChangeAspect="1"/>
        </xdr:cNvPicPr>
      </xdr:nvPicPr>
      <xdr:blipFill>
        <a:blip xmlns:r="http://schemas.openxmlformats.org/officeDocument/2006/relationships" r:embed="rId2"/>
        <a:stretch>
          <a:fillRect/>
        </a:stretch>
      </xdr:blipFill>
      <xdr:spPr>
        <a:xfrm>
          <a:off x="12837583" y="52916"/>
          <a:ext cx="1309393" cy="308455"/>
        </a:xfrm>
        <a:prstGeom prst="rect">
          <a:avLst/>
        </a:prstGeom>
      </xdr:spPr>
    </xdr:pic>
    <xdr:clientData/>
  </xdr:twoCellAnchor>
  <xdr:twoCellAnchor editAs="oneCell">
    <xdr:from>
      <xdr:col>11</xdr:col>
      <xdr:colOff>698500</xdr:colOff>
      <xdr:row>0</xdr:row>
      <xdr:rowOff>63500</xdr:rowOff>
    </xdr:from>
    <xdr:to>
      <xdr:col>12</xdr:col>
      <xdr:colOff>569874</xdr:colOff>
      <xdr:row>3</xdr:row>
      <xdr:rowOff>55549</xdr:rowOff>
    </xdr:to>
    <xdr:pic>
      <xdr:nvPicPr>
        <xdr:cNvPr id="21" name="Imatge 20"/>
        <xdr:cNvPicPr>
          <a:picLocks noChangeAspect="1"/>
        </xdr:cNvPicPr>
      </xdr:nvPicPr>
      <xdr:blipFill>
        <a:blip xmlns:r="http://schemas.openxmlformats.org/officeDocument/2006/relationships" r:embed="rId3"/>
        <a:stretch>
          <a:fillRect/>
        </a:stretch>
      </xdr:blipFill>
      <xdr:spPr>
        <a:xfrm>
          <a:off x="15229417" y="63500"/>
          <a:ext cx="1289541" cy="373049"/>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oneCellAnchor>
    <xdr:from>
      <xdr:col>8</xdr:col>
      <xdr:colOff>0</xdr:colOff>
      <xdr:row>2</xdr:row>
      <xdr:rowOff>0</xdr:rowOff>
    </xdr:from>
    <xdr:ext cx="971549" cy="195566"/>
    <xdr:sp macro="" textlink="">
      <xdr:nvSpPr>
        <xdr:cNvPr id="6" name="QuadreDeText 5">
          <a:extLst>
            <a:ext uri="{FF2B5EF4-FFF2-40B4-BE49-F238E27FC236}">
              <a16:creationId xmlns:a16="http://schemas.microsoft.com/office/drawing/2014/main" id="{00000000-0008-0000-0100-000002000000}"/>
            </a:ext>
          </a:extLst>
        </xdr:cNvPr>
        <xdr:cNvSpPr txBox="1"/>
      </xdr:nvSpPr>
      <xdr:spPr>
        <a:xfrm>
          <a:off x="12172950" y="254000"/>
          <a:ext cx="971549" cy="195566"/>
        </a:xfrm>
        <a:prstGeom prst="rect">
          <a:avLst/>
        </a:prstGeom>
        <a:noFill/>
        <a:ln>
          <a:noFill/>
        </a:ln>
        <a:effectLst/>
      </xdr:spPr>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ca-E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clientData/>
  </xdr:oneCellAnchor>
  <xdr:twoCellAnchor editAs="oneCell">
    <xdr:from>
      <xdr:col>7</xdr:col>
      <xdr:colOff>47216</xdr:colOff>
      <xdr:row>0</xdr:row>
      <xdr:rowOff>0</xdr:rowOff>
    </xdr:from>
    <xdr:to>
      <xdr:col>7</xdr:col>
      <xdr:colOff>710224</xdr:colOff>
      <xdr:row>2</xdr:row>
      <xdr:rowOff>160331</xdr:rowOff>
    </xdr:to>
    <xdr:pic>
      <xdr:nvPicPr>
        <xdr:cNvPr id="7" name="Imatge 6">
          <a:extLst>
            <a:ext uri="{FF2B5EF4-FFF2-40B4-BE49-F238E27FC236}">
              <a16:creationId xmlns:a16="http://schemas.microsoft.com/office/drawing/2014/main" id="{00000000-0008-0000-0100-00001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483566" y="0"/>
          <a:ext cx="663008" cy="414331"/>
        </a:xfrm>
        <a:prstGeom prst="rect">
          <a:avLst/>
        </a:prstGeom>
      </xdr:spPr>
    </xdr:pic>
    <xdr:clientData/>
  </xdr:twoCellAnchor>
  <xdr:twoCellAnchor editAs="oneCell">
    <xdr:from>
      <xdr:col>7</xdr:col>
      <xdr:colOff>716736</xdr:colOff>
      <xdr:row>0</xdr:row>
      <xdr:rowOff>23430</xdr:rowOff>
    </xdr:from>
    <xdr:to>
      <xdr:col>8</xdr:col>
      <xdr:colOff>860467</xdr:colOff>
      <xdr:row>2</xdr:row>
      <xdr:rowOff>135187</xdr:rowOff>
    </xdr:to>
    <xdr:pic>
      <xdr:nvPicPr>
        <xdr:cNvPr id="8" name="Imatge 7"/>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2153086" y="23430"/>
          <a:ext cx="1293081" cy="365757"/>
        </a:xfrm>
        <a:prstGeom prst="rect">
          <a:avLst/>
        </a:prstGeom>
      </xdr:spPr>
    </xdr:pic>
    <xdr:clientData/>
  </xdr:twoCellAnchor>
  <xdr:twoCellAnchor editAs="oneCell">
    <xdr:from>
      <xdr:col>6</xdr:col>
      <xdr:colOff>272725</xdr:colOff>
      <xdr:row>0</xdr:row>
      <xdr:rowOff>66926</xdr:rowOff>
    </xdr:from>
    <xdr:to>
      <xdr:col>6</xdr:col>
      <xdr:colOff>1583429</xdr:colOff>
      <xdr:row>2</xdr:row>
      <xdr:rowOff>118592</xdr:rowOff>
    </xdr:to>
    <xdr:pic>
      <xdr:nvPicPr>
        <xdr:cNvPr id="9" name="Imatge 8">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0070775" y="66926"/>
          <a:ext cx="1310704" cy="305666"/>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1316751</xdr:colOff>
      <xdr:row>1</xdr:row>
      <xdr:rowOff>119970</xdr:rowOff>
    </xdr:to>
    <xdr:pic>
      <xdr:nvPicPr>
        <xdr:cNvPr id="3" name="Imatge 2"/>
        <xdr:cNvPicPr>
          <a:picLocks noChangeAspect="1"/>
        </xdr:cNvPicPr>
      </xdr:nvPicPr>
      <xdr:blipFill>
        <a:blip xmlns:r="http://schemas.openxmlformats.org/officeDocument/2006/relationships" r:embed="rId1"/>
        <a:stretch>
          <a:fillRect/>
        </a:stretch>
      </xdr:blipFill>
      <xdr:spPr>
        <a:xfrm>
          <a:off x="0" y="0"/>
          <a:ext cx="1313576" cy="304120"/>
        </a:xfrm>
        <a:prstGeom prst="rect">
          <a:avLst/>
        </a:prstGeom>
      </xdr:spPr>
    </xdr:pic>
    <xdr:clientData/>
  </xdr:twoCellAnchor>
  <xdr:twoCellAnchor editAs="oneCell">
    <xdr:from>
      <xdr:col>8</xdr:col>
      <xdr:colOff>0</xdr:colOff>
      <xdr:row>0</xdr:row>
      <xdr:rowOff>0</xdr:rowOff>
    </xdr:from>
    <xdr:to>
      <xdr:col>9</xdr:col>
      <xdr:colOff>53408</xdr:colOff>
      <xdr:row>2</xdr:row>
      <xdr:rowOff>46031</xdr:rowOff>
    </xdr:to>
    <xdr:pic>
      <xdr:nvPicPr>
        <xdr:cNvPr id="5" name="Imatge 4">
          <a:extLst>
            <a:ext uri="{FF2B5EF4-FFF2-40B4-BE49-F238E27FC236}">
              <a16:creationId xmlns:a16="http://schemas.microsoft.com/office/drawing/2014/main" id="{00000000-0008-0000-0100-00001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828800" y="0"/>
          <a:ext cx="663008" cy="414331"/>
        </a:xfrm>
        <a:prstGeom prst="rect">
          <a:avLst/>
        </a:prstGeom>
      </xdr:spPr>
    </xdr:pic>
    <xdr:clientData/>
  </xdr:twoCellAnchor>
  <xdr:twoCellAnchor editAs="oneCell">
    <xdr:from>
      <xdr:col>10</xdr:col>
      <xdr:colOff>0</xdr:colOff>
      <xdr:row>0</xdr:row>
      <xdr:rowOff>0</xdr:rowOff>
    </xdr:from>
    <xdr:to>
      <xdr:col>12</xdr:col>
      <xdr:colOff>67167</xdr:colOff>
      <xdr:row>2</xdr:row>
      <xdr:rowOff>667</xdr:rowOff>
    </xdr:to>
    <xdr:pic>
      <xdr:nvPicPr>
        <xdr:cNvPr id="7" name="Imatge 6"/>
        <xdr:cNvPicPr>
          <a:picLocks noChangeAspect="1"/>
        </xdr:cNvPicPr>
      </xdr:nvPicPr>
      <xdr:blipFill>
        <a:blip xmlns:r="http://schemas.openxmlformats.org/officeDocument/2006/relationships" r:embed="rId3"/>
        <a:stretch>
          <a:fillRect/>
        </a:stretch>
      </xdr:blipFill>
      <xdr:spPr>
        <a:xfrm>
          <a:off x="3048000" y="0"/>
          <a:ext cx="1286367" cy="365792"/>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1031354</xdr:colOff>
      <xdr:row>1</xdr:row>
      <xdr:rowOff>120676</xdr:rowOff>
    </xdr:to>
    <xdr:pic>
      <xdr:nvPicPr>
        <xdr:cNvPr id="3" name="Imatge 2"/>
        <xdr:cNvPicPr>
          <a:picLocks noChangeAspect="1"/>
        </xdr:cNvPicPr>
      </xdr:nvPicPr>
      <xdr:blipFill>
        <a:blip xmlns:r="http://schemas.openxmlformats.org/officeDocument/2006/relationships" r:embed="rId1"/>
        <a:stretch>
          <a:fillRect/>
        </a:stretch>
      </xdr:blipFill>
      <xdr:spPr>
        <a:xfrm>
          <a:off x="0" y="0"/>
          <a:ext cx="1310754" cy="304826"/>
        </a:xfrm>
        <a:prstGeom prst="rect">
          <a:avLst/>
        </a:prstGeom>
      </xdr:spPr>
    </xdr:pic>
    <xdr:clientData/>
  </xdr:twoCellAnchor>
  <xdr:twoCellAnchor editAs="oneCell">
    <xdr:from>
      <xdr:col>3</xdr:col>
      <xdr:colOff>0</xdr:colOff>
      <xdr:row>0</xdr:row>
      <xdr:rowOff>0</xdr:rowOff>
    </xdr:from>
    <xdr:to>
      <xdr:col>3</xdr:col>
      <xdr:colOff>519113</xdr:colOff>
      <xdr:row>1</xdr:row>
      <xdr:rowOff>139700</xdr:rowOff>
    </xdr:to>
    <xdr:pic>
      <xdr:nvPicPr>
        <xdr:cNvPr id="6" name="Imatge 5"/>
        <xdr:cNvPicPr>
          <a:picLocks noChangeAspect="1"/>
        </xdr:cNvPicPr>
      </xdr:nvPicPr>
      <xdr:blipFill>
        <a:blip xmlns:r="http://schemas.openxmlformats.org/officeDocument/2006/relationships" r:embed="rId2"/>
        <a:stretch>
          <a:fillRect/>
        </a:stretch>
      </xdr:blipFill>
      <xdr:spPr>
        <a:xfrm>
          <a:off x="2171700" y="0"/>
          <a:ext cx="519113" cy="323850"/>
        </a:xfrm>
        <a:prstGeom prst="rect">
          <a:avLst/>
        </a:prstGeom>
      </xdr:spPr>
    </xdr:pic>
    <xdr:clientData/>
  </xdr:twoCellAnchor>
  <xdr:twoCellAnchor editAs="oneCell">
    <xdr:from>
      <xdr:col>5</xdr:col>
      <xdr:colOff>285750</xdr:colOff>
      <xdr:row>0</xdr:row>
      <xdr:rowOff>0</xdr:rowOff>
    </xdr:from>
    <xdr:to>
      <xdr:col>8</xdr:col>
      <xdr:colOff>633023</xdr:colOff>
      <xdr:row>1</xdr:row>
      <xdr:rowOff>181642</xdr:rowOff>
    </xdr:to>
    <xdr:pic>
      <xdr:nvPicPr>
        <xdr:cNvPr id="8" name="Imatge 7"/>
        <xdr:cNvPicPr>
          <a:picLocks noChangeAspect="1"/>
        </xdr:cNvPicPr>
      </xdr:nvPicPr>
      <xdr:blipFill>
        <a:blip xmlns:r="http://schemas.openxmlformats.org/officeDocument/2006/relationships" r:embed="rId3"/>
        <a:stretch>
          <a:fillRect/>
        </a:stretch>
      </xdr:blipFill>
      <xdr:spPr>
        <a:xfrm>
          <a:off x="3067050" y="0"/>
          <a:ext cx="1286367" cy="365792"/>
        </a:xfrm>
        <a:prstGeom prst="rect">
          <a:avLst/>
        </a:prstGeom>
      </xdr:spPr>
    </xdr:pic>
    <xdr:clientData/>
  </xdr:twoCellAnchor>
</xdr:wsDr>
</file>

<file path=xl/theme/theme1.xml><?xml version="1.0" encoding="utf-8"?>
<a:theme xmlns:a="http://schemas.openxmlformats.org/drawingml/2006/main" name="Tema de l'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ull1"/>
  <dimension ref="A1:X947"/>
  <sheetViews>
    <sheetView workbookViewId="0">
      <selection activeCell="H6" sqref="H6"/>
    </sheetView>
  </sheetViews>
  <sheetFormatPr defaultRowHeight="14.5" x14ac:dyDescent="0.35"/>
  <sheetData>
    <row r="1" spans="1:24" x14ac:dyDescent="0.35">
      <c r="A1" t="s">
        <v>59</v>
      </c>
      <c r="C1" t="s">
        <v>77</v>
      </c>
      <c r="E1" t="s">
        <v>82</v>
      </c>
      <c r="H1" t="s">
        <v>23</v>
      </c>
      <c r="N1" t="s">
        <v>92</v>
      </c>
      <c r="X1" t="s">
        <v>189</v>
      </c>
    </row>
    <row r="2" spans="1:24" x14ac:dyDescent="0.35">
      <c r="A2" s="19" t="s">
        <v>60</v>
      </c>
      <c r="C2" t="s">
        <v>78</v>
      </c>
      <c r="E2" t="s">
        <v>83</v>
      </c>
      <c r="H2" t="s">
        <v>181</v>
      </c>
      <c r="N2" t="s">
        <v>93</v>
      </c>
      <c r="X2" t="s">
        <v>190</v>
      </c>
    </row>
    <row r="3" spans="1:24" x14ac:dyDescent="0.35">
      <c r="A3" s="19" t="s">
        <v>61</v>
      </c>
      <c r="C3" t="s">
        <v>79</v>
      </c>
      <c r="H3" t="s">
        <v>182</v>
      </c>
      <c r="N3" t="s">
        <v>94</v>
      </c>
      <c r="X3" t="s">
        <v>191</v>
      </c>
    </row>
    <row r="4" spans="1:24" x14ac:dyDescent="0.35">
      <c r="A4" s="19" t="s">
        <v>62</v>
      </c>
      <c r="C4" t="s">
        <v>80</v>
      </c>
      <c r="H4" t="s">
        <v>183</v>
      </c>
      <c r="N4" t="s">
        <v>95</v>
      </c>
      <c r="X4" t="s">
        <v>192</v>
      </c>
    </row>
    <row r="5" spans="1:24" x14ac:dyDescent="0.35">
      <c r="A5" s="19" t="s">
        <v>63</v>
      </c>
      <c r="C5" t="s">
        <v>1159</v>
      </c>
      <c r="H5" t="s">
        <v>184</v>
      </c>
      <c r="N5" t="s">
        <v>96</v>
      </c>
      <c r="X5" t="s">
        <v>193</v>
      </c>
    </row>
    <row r="6" spans="1:24" x14ac:dyDescent="0.35">
      <c r="A6" s="19" t="s">
        <v>64</v>
      </c>
      <c r="C6" t="s">
        <v>1158</v>
      </c>
      <c r="H6" t="s">
        <v>185</v>
      </c>
      <c r="N6" t="s">
        <v>97</v>
      </c>
      <c r="X6" t="s">
        <v>194</v>
      </c>
    </row>
    <row r="7" spans="1:24" x14ac:dyDescent="0.35">
      <c r="A7" s="19" t="s">
        <v>65</v>
      </c>
      <c r="N7" t="s">
        <v>98</v>
      </c>
      <c r="X7" t="s">
        <v>195</v>
      </c>
    </row>
    <row r="8" spans="1:24" x14ac:dyDescent="0.35">
      <c r="A8" s="19" t="s">
        <v>66</v>
      </c>
      <c r="N8" t="s">
        <v>99</v>
      </c>
      <c r="X8" t="s">
        <v>196</v>
      </c>
    </row>
    <row r="9" spans="1:24" x14ac:dyDescent="0.35">
      <c r="A9" s="19" t="s">
        <v>67</v>
      </c>
      <c r="N9" t="s">
        <v>100</v>
      </c>
      <c r="X9" t="s">
        <v>197</v>
      </c>
    </row>
    <row r="10" spans="1:24" x14ac:dyDescent="0.35">
      <c r="A10" s="19" t="s">
        <v>68</v>
      </c>
      <c r="N10" t="s">
        <v>101</v>
      </c>
      <c r="X10" t="s">
        <v>198</v>
      </c>
    </row>
    <row r="11" spans="1:24" x14ac:dyDescent="0.35">
      <c r="A11" s="19" t="s">
        <v>69</v>
      </c>
      <c r="N11" t="s">
        <v>102</v>
      </c>
      <c r="X11" t="s">
        <v>199</v>
      </c>
    </row>
    <row r="12" spans="1:24" x14ac:dyDescent="0.35">
      <c r="A12" s="19" t="s">
        <v>70</v>
      </c>
      <c r="N12" t="s">
        <v>103</v>
      </c>
      <c r="X12" t="s">
        <v>200</v>
      </c>
    </row>
    <row r="13" spans="1:24" x14ac:dyDescent="0.35">
      <c r="A13" s="19" t="s">
        <v>71</v>
      </c>
      <c r="N13" t="s">
        <v>104</v>
      </c>
      <c r="X13" t="s">
        <v>201</v>
      </c>
    </row>
    <row r="14" spans="1:24" x14ac:dyDescent="0.35">
      <c r="A14" s="19" t="s">
        <v>72</v>
      </c>
      <c r="N14" t="s">
        <v>105</v>
      </c>
      <c r="X14" t="s">
        <v>202</v>
      </c>
    </row>
    <row r="15" spans="1:24" x14ac:dyDescent="0.35">
      <c r="A15" s="19" t="s">
        <v>73</v>
      </c>
      <c r="N15" t="s">
        <v>106</v>
      </c>
      <c r="X15" t="s">
        <v>203</v>
      </c>
    </row>
    <row r="16" spans="1:24" x14ac:dyDescent="0.35">
      <c r="A16" s="19"/>
      <c r="N16" t="s">
        <v>107</v>
      </c>
      <c r="X16" t="s">
        <v>204</v>
      </c>
    </row>
    <row r="17" spans="14:24" x14ac:dyDescent="0.35">
      <c r="N17" t="s">
        <v>108</v>
      </c>
      <c r="X17" t="s">
        <v>205</v>
      </c>
    </row>
    <row r="18" spans="14:24" x14ac:dyDescent="0.35">
      <c r="N18" t="s">
        <v>109</v>
      </c>
      <c r="X18" t="s">
        <v>206</v>
      </c>
    </row>
    <row r="19" spans="14:24" x14ac:dyDescent="0.35">
      <c r="N19" t="s">
        <v>110</v>
      </c>
      <c r="X19" t="s">
        <v>207</v>
      </c>
    </row>
    <row r="20" spans="14:24" x14ac:dyDescent="0.35">
      <c r="N20" t="s">
        <v>111</v>
      </c>
      <c r="X20" t="s">
        <v>208</v>
      </c>
    </row>
    <row r="21" spans="14:24" x14ac:dyDescent="0.35">
      <c r="N21" t="s">
        <v>112</v>
      </c>
      <c r="X21" t="s">
        <v>209</v>
      </c>
    </row>
    <row r="22" spans="14:24" x14ac:dyDescent="0.35">
      <c r="N22" t="s">
        <v>113</v>
      </c>
      <c r="X22" t="s">
        <v>210</v>
      </c>
    </row>
    <row r="23" spans="14:24" x14ac:dyDescent="0.35">
      <c r="N23" t="s">
        <v>114</v>
      </c>
      <c r="X23" t="s">
        <v>211</v>
      </c>
    </row>
    <row r="24" spans="14:24" x14ac:dyDescent="0.35">
      <c r="N24" t="s">
        <v>115</v>
      </c>
      <c r="X24" t="s">
        <v>212</v>
      </c>
    </row>
    <row r="25" spans="14:24" x14ac:dyDescent="0.35">
      <c r="N25" t="s">
        <v>116</v>
      </c>
      <c r="X25" t="s">
        <v>213</v>
      </c>
    </row>
    <row r="26" spans="14:24" x14ac:dyDescent="0.35">
      <c r="N26" t="s">
        <v>117</v>
      </c>
      <c r="X26" t="s">
        <v>214</v>
      </c>
    </row>
    <row r="27" spans="14:24" x14ac:dyDescent="0.35">
      <c r="N27" t="s">
        <v>118</v>
      </c>
      <c r="X27" t="s">
        <v>215</v>
      </c>
    </row>
    <row r="28" spans="14:24" x14ac:dyDescent="0.35">
      <c r="N28" t="s">
        <v>119</v>
      </c>
      <c r="X28" t="s">
        <v>216</v>
      </c>
    </row>
    <row r="29" spans="14:24" x14ac:dyDescent="0.35">
      <c r="N29" t="s">
        <v>120</v>
      </c>
      <c r="X29" t="s">
        <v>217</v>
      </c>
    </row>
    <row r="30" spans="14:24" x14ac:dyDescent="0.35">
      <c r="N30" t="s">
        <v>121</v>
      </c>
      <c r="X30" t="s">
        <v>218</v>
      </c>
    </row>
    <row r="31" spans="14:24" x14ac:dyDescent="0.35">
      <c r="N31" t="s">
        <v>122</v>
      </c>
      <c r="X31" t="s">
        <v>219</v>
      </c>
    </row>
    <row r="32" spans="14:24" x14ac:dyDescent="0.35">
      <c r="N32" t="s">
        <v>123</v>
      </c>
      <c r="X32" t="s">
        <v>220</v>
      </c>
    </row>
    <row r="33" spans="14:24" x14ac:dyDescent="0.35">
      <c r="N33" t="s">
        <v>124</v>
      </c>
      <c r="X33" t="s">
        <v>221</v>
      </c>
    </row>
    <row r="34" spans="14:24" x14ac:dyDescent="0.35">
      <c r="N34" t="s">
        <v>125</v>
      </c>
      <c r="X34" t="s">
        <v>222</v>
      </c>
    </row>
    <row r="35" spans="14:24" x14ac:dyDescent="0.35">
      <c r="N35" t="s">
        <v>126</v>
      </c>
      <c r="X35" t="s">
        <v>223</v>
      </c>
    </row>
    <row r="36" spans="14:24" x14ac:dyDescent="0.35">
      <c r="N36" t="s">
        <v>127</v>
      </c>
      <c r="X36" t="s">
        <v>224</v>
      </c>
    </row>
    <row r="37" spans="14:24" x14ac:dyDescent="0.35">
      <c r="N37" t="s">
        <v>128</v>
      </c>
      <c r="X37" t="s">
        <v>225</v>
      </c>
    </row>
    <row r="38" spans="14:24" x14ac:dyDescent="0.35">
      <c r="N38" t="s">
        <v>129</v>
      </c>
      <c r="X38" t="s">
        <v>226</v>
      </c>
    </row>
    <row r="39" spans="14:24" x14ac:dyDescent="0.35">
      <c r="N39" t="s">
        <v>130</v>
      </c>
      <c r="X39" t="s">
        <v>227</v>
      </c>
    </row>
    <row r="40" spans="14:24" x14ac:dyDescent="0.35">
      <c r="N40" t="s">
        <v>131</v>
      </c>
      <c r="X40" t="s">
        <v>228</v>
      </c>
    </row>
    <row r="41" spans="14:24" x14ac:dyDescent="0.35">
      <c r="N41" t="s">
        <v>132</v>
      </c>
      <c r="X41" t="s">
        <v>229</v>
      </c>
    </row>
    <row r="42" spans="14:24" x14ac:dyDescent="0.35">
      <c r="N42" t="s">
        <v>133</v>
      </c>
      <c r="X42" t="s">
        <v>230</v>
      </c>
    </row>
    <row r="43" spans="14:24" x14ac:dyDescent="0.35">
      <c r="N43" t="s">
        <v>134</v>
      </c>
      <c r="X43" t="s">
        <v>231</v>
      </c>
    </row>
    <row r="44" spans="14:24" x14ac:dyDescent="0.35">
      <c r="N44" t="s">
        <v>135</v>
      </c>
      <c r="X44" t="s">
        <v>232</v>
      </c>
    </row>
    <row r="45" spans="14:24" x14ac:dyDescent="0.35">
      <c r="N45" t="s">
        <v>136</v>
      </c>
      <c r="X45" t="s">
        <v>233</v>
      </c>
    </row>
    <row r="46" spans="14:24" x14ac:dyDescent="0.35">
      <c r="N46" t="s">
        <v>137</v>
      </c>
      <c r="X46" t="s">
        <v>234</v>
      </c>
    </row>
    <row r="47" spans="14:24" x14ac:dyDescent="0.35">
      <c r="N47" t="s">
        <v>138</v>
      </c>
      <c r="X47" t="s">
        <v>235</v>
      </c>
    </row>
    <row r="48" spans="14:24" x14ac:dyDescent="0.35">
      <c r="N48" t="s">
        <v>139</v>
      </c>
      <c r="X48" t="s">
        <v>236</v>
      </c>
    </row>
    <row r="49" spans="14:24" x14ac:dyDescent="0.35">
      <c r="N49" t="s">
        <v>140</v>
      </c>
      <c r="X49" t="s">
        <v>237</v>
      </c>
    </row>
    <row r="50" spans="14:24" x14ac:dyDescent="0.35">
      <c r="N50" t="s">
        <v>141</v>
      </c>
      <c r="X50" t="s">
        <v>238</v>
      </c>
    </row>
    <row r="51" spans="14:24" x14ac:dyDescent="0.35">
      <c r="N51" t="s">
        <v>142</v>
      </c>
      <c r="X51" t="s">
        <v>239</v>
      </c>
    </row>
    <row r="52" spans="14:24" x14ac:dyDescent="0.35">
      <c r="N52" t="s">
        <v>143</v>
      </c>
      <c r="X52" t="s">
        <v>240</v>
      </c>
    </row>
    <row r="53" spans="14:24" x14ac:dyDescent="0.35">
      <c r="N53" t="s">
        <v>144</v>
      </c>
      <c r="X53" t="s">
        <v>241</v>
      </c>
    </row>
    <row r="54" spans="14:24" x14ac:dyDescent="0.35">
      <c r="N54" t="s">
        <v>145</v>
      </c>
      <c r="X54" t="s">
        <v>242</v>
      </c>
    </row>
    <row r="55" spans="14:24" x14ac:dyDescent="0.35">
      <c r="N55" t="s">
        <v>146</v>
      </c>
      <c r="X55" t="s">
        <v>243</v>
      </c>
    </row>
    <row r="56" spans="14:24" x14ac:dyDescent="0.35">
      <c r="N56" t="s">
        <v>147</v>
      </c>
      <c r="X56" t="s">
        <v>244</v>
      </c>
    </row>
    <row r="57" spans="14:24" x14ac:dyDescent="0.35">
      <c r="N57" t="s">
        <v>148</v>
      </c>
      <c r="X57" t="s">
        <v>245</v>
      </c>
    </row>
    <row r="58" spans="14:24" x14ac:dyDescent="0.35">
      <c r="N58" t="s">
        <v>149</v>
      </c>
      <c r="X58" t="s">
        <v>246</v>
      </c>
    </row>
    <row r="59" spans="14:24" x14ac:dyDescent="0.35">
      <c r="N59" t="s">
        <v>150</v>
      </c>
      <c r="X59" t="s">
        <v>247</v>
      </c>
    </row>
    <row r="60" spans="14:24" x14ac:dyDescent="0.35">
      <c r="N60" t="s">
        <v>151</v>
      </c>
      <c r="X60" t="s">
        <v>248</v>
      </c>
    </row>
    <row r="61" spans="14:24" x14ac:dyDescent="0.35">
      <c r="N61" t="s">
        <v>152</v>
      </c>
      <c r="X61" t="s">
        <v>249</v>
      </c>
    </row>
    <row r="62" spans="14:24" x14ac:dyDescent="0.35">
      <c r="N62" t="s">
        <v>153</v>
      </c>
      <c r="X62" t="s">
        <v>250</v>
      </c>
    </row>
    <row r="63" spans="14:24" x14ac:dyDescent="0.35">
      <c r="N63" t="s">
        <v>154</v>
      </c>
      <c r="X63" t="s">
        <v>251</v>
      </c>
    </row>
    <row r="64" spans="14:24" x14ac:dyDescent="0.35">
      <c r="N64" t="s">
        <v>155</v>
      </c>
      <c r="X64" t="s">
        <v>252</v>
      </c>
    </row>
    <row r="65" spans="14:24" x14ac:dyDescent="0.35">
      <c r="N65" t="s">
        <v>156</v>
      </c>
      <c r="X65" t="s">
        <v>253</v>
      </c>
    </row>
    <row r="66" spans="14:24" x14ac:dyDescent="0.35">
      <c r="N66" t="s">
        <v>157</v>
      </c>
      <c r="X66" t="s">
        <v>254</v>
      </c>
    </row>
    <row r="67" spans="14:24" x14ac:dyDescent="0.35">
      <c r="N67" t="s">
        <v>158</v>
      </c>
      <c r="X67" t="s">
        <v>255</v>
      </c>
    </row>
    <row r="68" spans="14:24" x14ac:dyDescent="0.35">
      <c r="N68" t="s">
        <v>159</v>
      </c>
      <c r="X68" t="s">
        <v>256</v>
      </c>
    </row>
    <row r="69" spans="14:24" x14ac:dyDescent="0.35">
      <c r="N69" t="s">
        <v>160</v>
      </c>
      <c r="X69" t="s">
        <v>257</v>
      </c>
    </row>
    <row r="70" spans="14:24" x14ac:dyDescent="0.35">
      <c r="N70" t="s">
        <v>161</v>
      </c>
      <c r="X70" t="s">
        <v>258</v>
      </c>
    </row>
    <row r="71" spans="14:24" x14ac:dyDescent="0.35">
      <c r="N71" t="s">
        <v>162</v>
      </c>
      <c r="X71" t="s">
        <v>259</v>
      </c>
    </row>
    <row r="72" spans="14:24" x14ac:dyDescent="0.35">
      <c r="N72" t="s">
        <v>163</v>
      </c>
      <c r="X72" t="s">
        <v>260</v>
      </c>
    </row>
    <row r="73" spans="14:24" x14ac:dyDescent="0.35">
      <c r="N73" t="s">
        <v>164</v>
      </c>
      <c r="X73" t="s">
        <v>261</v>
      </c>
    </row>
    <row r="74" spans="14:24" x14ac:dyDescent="0.35">
      <c r="N74" t="s">
        <v>165</v>
      </c>
      <c r="X74" t="s">
        <v>262</v>
      </c>
    </row>
    <row r="75" spans="14:24" x14ac:dyDescent="0.35">
      <c r="N75" t="s">
        <v>166</v>
      </c>
      <c r="X75" t="s">
        <v>263</v>
      </c>
    </row>
    <row r="76" spans="14:24" x14ac:dyDescent="0.35">
      <c r="N76" t="s">
        <v>167</v>
      </c>
      <c r="X76" t="s">
        <v>264</v>
      </c>
    </row>
    <row r="77" spans="14:24" x14ac:dyDescent="0.35">
      <c r="N77" t="s">
        <v>168</v>
      </c>
      <c r="X77" t="s">
        <v>265</v>
      </c>
    </row>
    <row r="78" spans="14:24" x14ac:dyDescent="0.35">
      <c r="N78" t="s">
        <v>169</v>
      </c>
      <c r="X78" t="s">
        <v>266</v>
      </c>
    </row>
    <row r="79" spans="14:24" x14ac:dyDescent="0.35">
      <c r="N79" t="s">
        <v>170</v>
      </c>
      <c r="X79" t="s">
        <v>267</v>
      </c>
    </row>
    <row r="80" spans="14:24" x14ac:dyDescent="0.35">
      <c r="N80" t="s">
        <v>171</v>
      </c>
      <c r="X80" t="s">
        <v>268</v>
      </c>
    </row>
    <row r="81" spans="14:24" x14ac:dyDescent="0.35">
      <c r="N81" t="s">
        <v>172</v>
      </c>
      <c r="X81" t="s">
        <v>269</v>
      </c>
    </row>
    <row r="82" spans="14:24" x14ac:dyDescent="0.35">
      <c r="N82" t="s">
        <v>173</v>
      </c>
      <c r="X82" t="s">
        <v>270</v>
      </c>
    </row>
    <row r="83" spans="14:24" x14ac:dyDescent="0.35">
      <c r="N83" t="s">
        <v>174</v>
      </c>
      <c r="X83" t="s">
        <v>271</v>
      </c>
    </row>
    <row r="84" spans="14:24" x14ac:dyDescent="0.35">
      <c r="N84" t="s">
        <v>175</v>
      </c>
      <c r="X84" t="s">
        <v>272</v>
      </c>
    </row>
    <row r="85" spans="14:24" x14ac:dyDescent="0.35">
      <c r="N85" t="s">
        <v>176</v>
      </c>
      <c r="X85" t="s">
        <v>273</v>
      </c>
    </row>
    <row r="86" spans="14:24" x14ac:dyDescent="0.35">
      <c r="N86" t="s">
        <v>177</v>
      </c>
      <c r="X86" t="s">
        <v>274</v>
      </c>
    </row>
    <row r="87" spans="14:24" x14ac:dyDescent="0.35">
      <c r="N87" t="s">
        <v>178</v>
      </c>
      <c r="X87" t="s">
        <v>275</v>
      </c>
    </row>
    <row r="88" spans="14:24" x14ac:dyDescent="0.35">
      <c r="N88" t="s">
        <v>179</v>
      </c>
      <c r="X88" t="s">
        <v>276</v>
      </c>
    </row>
    <row r="89" spans="14:24" x14ac:dyDescent="0.35">
      <c r="N89" t="s">
        <v>180</v>
      </c>
      <c r="X89" t="s">
        <v>277</v>
      </c>
    </row>
    <row r="90" spans="14:24" x14ac:dyDescent="0.35">
      <c r="X90" t="s">
        <v>278</v>
      </c>
    </row>
    <row r="91" spans="14:24" x14ac:dyDescent="0.35">
      <c r="X91" t="s">
        <v>279</v>
      </c>
    </row>
    <row r="92" spans="14:24" x14ac:dyDescent="0.35">
      <c r="X92" t="s">
        <v>280</v>
      </c>
    </row>
    <row r="93" spans="14:24" x14ac:dyDescent="0.35">
      <c r="X93" t="s">
        <v>281</v>
      </c>
    </row>
    <row r="94" spans="14:24" x14ac:dyDescent="0.35">
      <c r="X94" t="s">
        <v>282</v>
      </c>
    </row>
    <row r="95" spans="14:24" x14ac:dyDescent="0.35">
      <c r="X95" t="s">
        <v>283</v>
      </c>
    </row>
    <row r="96" spans="14:24" x14ac:dyDescent="0.35">
      <c r="X96" t="s">
        <v>284</v>
      </c>
    </row>
    <row r="97" spans="24:24" x14ac:dyDescent="0.35">
      <c r="X97" t="s">
        <v>285</v>
      </c>
    </row>
    <row r="98" spans="24:24" x14ac:dyDescent="0.35">
      <c r="X98" t="s">
        <v>286</v>
      </c>
    </row>
    <row r="99" spans="24:24" x14ac:dyDescent="0.35">
      <c r="X99" t="s">
        <v>287</v>
      </c>
    </row>
    <row r="100" spans="24:24" x14ac:dyDescent="0.35">
      <c r="X100" t="s">
        <v>288</v>
      </c>
    </row>
    <row r="101" spans="24:24" x14ac:dyDescent="0.35">
      <c r="X101" t="s">
        <v>289</v>
      </c>
    </row>
    <row r="102" spans="24:24" x14ac:dyDescent="0.35">
      <c r="X102" t="s">
        <v>290</v>
      </c>
    </row>
    <row r="103" spans="24:24" x14ac:dyDescent="0.35">
      <c r="X103" t="s">
        <v>291</v>
      </c>
    </row>
    <row r="104" spans="24:24" x14ac:dyDescent="0.35">
      <c r="X104" t="s">
        <v>292</v>
      </c>
    </row>
    <row r="105" spans="24:24" x14ac:dyDescent="0.35">
      <c r="X105" t="s">
        <v>293</v>
      </c>
    </row>
    <row r="106" spans="24:24" x14ac:dyDescent="0.35">
      <c r="X106" t="s">
        <v>294</v>
      </c>
    </row>
    <row r="107" spans="24:24" x14ac:dyDescent="0.35">
      <c r="X107" t="s">
        <v>295</v>
      </c>
    </row>
    <row r="108" spans="24:24" x14ac:dyDescent="0.35">
      <c r="X108" t="s">
        <v>296</v>
      </c>
    </row>
    <row r="109" spans="24:24" x14ac:dyDescent="0.35">
      <c r="X109" t="s">
        <v>297</v>
      </c>
    </row>
    <row r="110" spans="24:24" x14ac:dyDescent="0.35">
      <c r="X110" t="s">
        <v>298</v>
      </c>
    </row>
    <row r="111" spans="24:24" x14ac:dyDescent="0.35">
      <c r="X111" t="s">
        <v>299</v>
      </c>
    </row>
    <row r="112" spans="24:24" x14ac:dyDescent="0.35">
      <c r="X112" t="s">
        <v>300</v>
      </c>
    </row>
    <row r="113" spans="24:24" x14ac:dyDescent="0.35">
      <c r="X113" t="s">
        <v>301</v>
      </c>
    </row>
    <row r="114" spans="24:24" x14ac:dyDescent="0.35">
      <c r="X114" t="s">
        <v>302</v>
      </c>
    </row>
    <row r="115" spans="24:24" x14ac:dyDescent="0.35">
      <c r="X115" t="s">
        <v>303</v>
      </c>
    </row>
    <row r="116" spans="24:24" x14ac:dyDescent="0.35">
      <c r="X116" t="s">
        <v>304</v>
      </c>
    </row>
    <row r="117" spans="24:24" x14ac:dyDescent="0.35">
      <c r="X117" t="s">
        <v>305</v>
      </c>
    </row>
    <row r="118" spans="24:24" x14ac:dyDescent="0.35">
      <c r="X118" t="s">
        <v>306</v>
      </c>
    </row>
    <row r="119" spans="24:24" x14ac:dyDescent="0.35">
      <c r="X119" t="s">
        <v>307</v>
      </c>
    </row>
    <row r="120" spans="24:24" x14ac:dyDescent="0.35">
      <c r="X120" t="s">
        <v>308</v>
      </c>
    </row>
    <row r="121" spans="24:24" x14ac:dyDescent="0.35">
      <c r="X121" t="s">
        <v>309</v>
      </c>
    </row>
    <row r="122" spans="24:24" x14ac:dyDescent="0.35">
      <c r="X122" t="s">
        <v>310</v>
      </c>
    </row>
    <row r="123" spans="24:24" x14ac:dyDescent="0.35">
      <c r="X123" t="s">
        <v>311</v>
      </c>
    </row>
    <row r="124" spans="24:24" x14ac:dyDescent="0.35">
      <c r="X124" t="s">
        <v>312</v>
      </c>
    </row>
    <row r="125" spans="24:24" x14ac:dyDescent="0.35">
      <c r="X125" t="s">
        <v>313</v>
      </c>
    </row>
    <row r="126" spans="24:24" x14ac:dyDescent="0.35">
      <c r="X126" t="s">
        <v>314</v>
      </c>
    </row>
    <row r="127" spans="24:24" x14ac:dyDescent="0.35">
      <c r="X127" t="s">
        <v>315</v>
      </c>
    </row>
    <row r="128" spans="24:24" x14ac:dyDescent="0.35">
      <c r="X128" t="s">
        <v>316</v>
      </c>
    </row>
    <row r="129" spans="24:24" x14ac:dyDescent="0.35">
      <c r="X129" t="s">
        <v>317</v>
      </c>
    </row>
    <row r="130" spans="24:24" x14ac:dyDescent="0.35">
      <c r="X130" t="s">
        <v>318</v>
      </c>
    </row>
    <row r="131" spans="24:24" x14ac:dyDescent="0.35">
      <c r="X131" t="s">
        <v>319</v>
      </c>
    </row>
    <row r="132" spans="24:24" x14ac:dyDescent="0.35">
      <c r="X132" t="s">
        <v>320</v>
      </c>
    </row>
    <row r="133" spans="24:24" x14ac:dyDescent="0.35">
      <c r="X133" t="s">
        <v>321</v>
      </c>
    </row>
    <row r="134" spans="24:24" x14ac:dyDescent="0.35">
      <c r="X134" t="s">
        <v>322</v>
      </c>
    </row>
    <row r="135" spans="24:24" x14ac:dyDescent="0.35">
      <c r="X135" t="s">
        <v>323</v>
      </c>
    </row>
    <row r="136" spans="24:24" x14ac:dyDescent="0.35">
      <c r="X136" t="s">
        <v>324</v>
      </c>
    </row>
    <row r="137" spans="24:24" x14ac:dyDescent="0.35">
      <c r="X137" t="s">
        <v>325</v>
      </c>
    </row>
    <row r="138" spans="24:24" x14ac:dyDescent="0.35">
      <c r="X138" t="s">
        <v>326</v>
      </c>
    </row>
    <row r="139" spans="24:24" x14ac:dyDescent="0.35">
      <c r="X139" t="s">
        <v>327</v>
      </c>
    </row>
    <row r="140" spans="24:24" x14ac:dyDescent="0.35">
      <c r="X140" t="s">
        <v>328</v>
      </c>
    </row>
    <row r="141" spans="24:24" x14ac:dyDescent="0.35">
      <c r="X141" t="s">
        <v>329</v>
      </c>
    </row>
    <row r="142" spans="24:24" x14ac:dyDescent="0.35">
      <c r="X142" t="s">
        <v>330</v>
      </c>
    </row>
    <row r="143" spans="24:24" x14ac:dyDescent="0.35">
      <c r="X143" t="s">
        <v>331</v>
      </c>
    </row>
    <row r="144" spans="24:24" x14ac:dyDescent="0.35">
      <c r="X144" t="s">
        <v>332</v>
      </c>
    </row>
    <row r="145" spans="24:24" x14ac:dyDescent="0.35">
      <c r="X145" t="s">
        <v>333</v>
      </c>
    </row>
    <row r="146" spans="24:24" x14ac:dyDescent="0.35">
      <c r="X146" t="s">
        <v>334</v>
      </c>
    </row>
    <row r="147" spans="24:24" x14ac:dyDescent="0.35">
      <c r="X147" t="s">
        <v>335</v>
      </c>
    </row>
    <row r="148" spans="24:24" x14ac:dyDescent="0.35">
      <c r="X148" t="s">
        <v>336</v>
      </c>
    </row>
    <row r="149" spans="24:24" x14ac:dyDescent="0.35">
      <c r="X149" t="s">
        <v>337</v>
      </c>
    </row>
    <row r="150" spans="24:24" x14ac:dyDescent="0.35">
      <c r="X150" t="s">
        <v>338</v>
      </c>
    </row>
    <row r="151" spans="24:24" x14ac:dyDescent="0.35">
      <c r="X151" t="s">
        <v>339</v>
      </c>
    </row>
    <row r="152" spans="24:24" x14ac:dyDescent="0.35">
      <c r="X152" t="s">
        <v>340</v>
      </c>
    </row>
    <row r="153" spans="24:24" x14ac:dyDescent="0.35">
      <c r="X153" t="s">
        <v>341</v>
      </c>
    </row>
    <row r="154" spans="24:24" x14ac:dyDescent="0.35">
      <c r="X154" t="s">
        <v>342</v>
      </c>
    </row>
    <row r="155" spans="24:24" x14ac:dyDescent="0.35">
      <c r="X155" t="s">
        <v>343</v>
      </c>
    </row>
    <row r="156" spans="24:24" x14ac:dyDescent="0.35">
      <c r="X156" t="s">
        <v>344</v>
      </c>
    </row>
    <row r="157" spans="24:24" x14ac:dyDescent="0.35">
      <c r="X157" t="s">
        <v>345</v>
      </c>
    </row>
    <row r="158" spans="24:24" x14ac:dyDescent="0.35">
      <c r="X158" t="s">
        <v>346</v>
      </c>
    </row>
    <row r="159" spans="24:24" x14ac:dyDescent="0.35">
      <c r="X159" t="s">
        <v>347</v>
      </c>
    </row>
    <row r="160" spans="24:24" x14ac:dyDescent="0.35">
      <c r="X160" t="s">
        <v>348</v>
      </c>
    </row>
    <row r="161" spans="24:24" x14ac:dyDescent="0.35">
      <c r="X161" t="s">
        <v>349</v>
      </c>
    </row>
    <row r="162" spans="24:24" x14ac:dyDescent="0.35">
      <c r="X162" t="s">
        <v>350</v>
      </c>
    </row>
    <row r="163" spans="24:24" x14ac:dyDescent="0.35">
      <c r="X163" t="s">
        <v>351</v>
      </c>
    </row>
    <row r="164" spans="24:24" x14ac:dyDescent="0.35">
      <c r="X164" t="s">
        <v>352</v>
      </c>
    </row>
    <row r="165" spans="24:24" x14ac:dyDescent="0.35">
      <c r="X165" t="s">
        <v>353</v>
      </c>
    </row>
    <row r="166" spans="24:24" x14ac:dyDescent="0.35">
      <c r="X166" t="s">
        <v>354</v>
      </c>
    </row>
    <row r="167" spans="24:24" x14ac:dyDescent="0.35">
      <c r="X167" t="s">
        <v>355</v>
      </c>
    </row>
    <row r="168" spans="24:24" x14ac:dyDescent="0.35">
      <c r="X168" t="s">
        <v>356</v>
      </c>
    </row>
    <row r="169" spans="24:24" x14ac:dyDescent="0.35">
      <c r="X169" t="s">
        <v>357</v>
      </c>
    </row>
    <row r="170" spans="24:24" x14ac:dyDescent="0.35">
      <c r="X170" t="s">
        <v>358</v>
      </c>
    </row>
    <row r="171" spans="24:24" x14ac:dyDescent="0.35">
      <c r="X171" t="s">
        <v>359</v>
      </c>
    </row>
    <row r="172" spans="24:24" x14ac:dyDescent="0.35">
      <c r="X172" t="s">
        <v>360</v>
      </c>
    </row>
    <row r="173" spans="24:24" x14ac:dyDescent="0.35">
      <c r="X173" t="s">
        <v>361</v>
      </c>
    </row>
    <row r="174" spans="24:24" x14ac:dyDescent="0.35">
      <c r="X174" t="s">
        <v>362</v>
      </c>
    </row>
    <row r="175" spans="24:24" x14ac:dyDescent="0.35">
      <c r="X175" t="s">
        <v>363</v>
      </c>
    </row>
    <row r="176" spans="24:24" x14ac:dyDescent="0.35">
      <c r="X176" t="s">
        <v>364</v>
      </c>
    </row>
    <row r="177" spans="24:24" x14ac:dyDescent="0.35">
      <c r="X177" t="s">
        <v>365</v>
      </c>
    </row>
    <row r="178" spans="24:24" x14ac:dyDescent="0.35">
      <c r="X178" t="s">
        <v>366</v>
      </c>
    </row>
    <row r="179" spans="24:24" x14ac:dyDescent="0.35">
      <c r="X179" t="s">
        <v>367</v>
      </c>
    </row>
    <row r="180" spans="24:24" x14ac:dyDescent="0.35">
      <c r="X180" t="s">
        <v>368</v>
      </c>
    </row>
    <row r="181" spans="24:24" x14ac:dyDescent="0.35">
      <c r="X181" t="s">
        <v>369</v>
      </c>
    </row>
    <row r="182" spans="24:24" x14ac:dyDescent="0.35">
      <c r="X182" t="s">
        <v>370</v>
      </c>
    </row>
    <row r="183" spans="24:24" x14ac:dyDescent="0.35">
      <c r="X183" t="s">
        <v>371</v>
      </c>
    </row>
    <row r="184" spans="24:24" x14ac:dyDescent="0.35">
      <c r="X184" t="s">
        <v>372</v>
      </c>
    </row>
    <row r="185" spans="24:24" x14ac:dyDescent="0.35">
      <c r="X185" t="s">
        <v>373</v>
      </c>
    </row>
    <row r="186" spans="24:24" x14ac:dyDescent="0.35">
      <c r="X186" t="s">
        <v>374</v>
      </c>
    </row>
    <row r="187" spans="24:24" x14ac:dyDescent="0.35">
      <c r="X187" t="s">
        <v>375</v>
      </c>
    </row>
    <row r="188" spans="24:24" x14ac:dyDescent="0.35">
      <c r="X188" t="s">
        <v>376</v>
      </c>
    </row>
    <row r="189" spans="24:24" x14ac:dyDescent="0.35">
      <c r="X189" t="s">
        <v>377</v>
      </c>
    </row>
    <row r="190" spans="24:24" x14ac:dyDescent="0.35">
      <c r="X190" t="s">
        <v>378</v>
      </c>
    </row>
    <row r="191" spans="24:24" x14ac:dyDescent="0.35">
      <c r="X191" t="s">
        <v>379</v>
      </c>
    </row>
    <row r="192" spans="24:24" x14ac:dyDescent="0.35">
      <c r="X192" t="s">
        <v>380</v>
      </c>
    </row>
    <row r="193" spans="24:24" x14ac:dyDescent="0.35">
      <c r="X193" t="s">
        <v>381</v>
      </c>
    </row>
    <row r="194" spans="24:24" x14ac:dyDescent="0.35">
      <c r="X194" t="s">
        <v>382</v>
      </c>
    </row>
    <row r="195" spans="24:24" x14ac:dyDescent="0.35">
      <c r="X195" t="s">
        <v>383</v>
      </c>
    </row>
    <row r="196" spans="24:24" x14ac:dyDescent="0.35">
      <c r="X196" t="s">
        <v>384</v>
      </c>
    </row>
    <row r="197" spans="24:24" x14ac:dyDescent="0.35">
      <c r="X197" t="s">
        <v>385</v>
      </c>
    </row>
    <row r="198" spans="24:24" x14ac:dyDescent="0.35">
      <c r="X198" t="s">
        <v>386</v>
      </c>
    </row>
    <row r="199" spans="24:24" x14ac:dyDescent="0.35">
      <c r="X199" t="s">
        <v>387</v>
      </c>
    </row>
    <row r="200" spans="24:24" x14ac:dyDescent="0.35">
      <c r="X200" t="s">
        <v>388</v>
      </c>
    </row>
    <row r="201" spans="24:24" x14ac:dyDescent="0.35">
      <c r="X201" t="s">
        <v>389</v>
      </c>
    </row>
    <row r="202" spans="24:24" x14ac:dyDescent="0.35">
      <c r="X202" t="s">
        <v>390</v>
      </c>
    </row>
    <row r="203" spans="24:24" x14ac:dyDescent="0.35">
      <c r="X203" t="s">
        <v>391</v>
      </c>
    </row>
    <row r="204" spans="24:24" x14ac:dyDescent="0.35">
      <c r="X204" t="s">
        <v>392</v>
      </c>
    </row>
    <row r="205" spans="24:24" x14ac:dyDescent="0.35">
      <c r="X205" t="s">
        <v>393</v>
      </c>
    </row>
    <row r="206" spans="24:24" x14ac:dyDescent="0.35">
      <c r="X206" t="s">
        <v>394</v>
      </c>
    </row>
    <row r="207" spans="24:24" x14ac:dyDescent="0.35">
      <c r="X207" t="s">
        <v>395</v>
      </c>
    </row>
    <row r="208" spans="24:24" x14ac:dyDescent="0.35">
      <c r="X208" t="s">
        <v>396</v>
      </c>
    </row>
    <row r="209" spans="24:24" x14ac:dyDescent="0.35">
      <c r="X209" t="s">
        <v>397</v>
      </c>
    </row>
    <row r="210" spans="24:24" x14ac:dyDescent="0.35">
      <c r="X210" t="s">
        <v>398</v>
      </c>
    </row>
    <row r="211" spans="24:24" x14ac:dyDescent="0.35">
      <c r="X211" t="s">
        <v>399</v>
      </c>
    </row>
    <row r="212" spans="24:24" x14ac:dyDescent="0.35">
      <c r="X212" t="s">
        <v>400</v>
      </c>
    </row>
    <row r="213" spans="24:24" x14ac:dyDescent="0.35">
      <c r="X213" t="s">
        <v>401</v>
      </c>
    </row>
    <row r="214" spans="24:24" x14ac:dyDescent="0.35">
      <c r="X214" t="s">
        <v>402</v>
      </c>
    </row>
    <row r="215" spans="24:24" x14ac:dyDescent="0.35">
      <c r="X215" t="s">
        <v>403</v>
      </c>
    </row>
    <row r="216" spans="24:24" x14ac:dyDescent="0.35">
      <c r="X216" t="s">
        <v>404</v>
      </c>
    </row>
    <row r="217" spans="24:24" x14ac:dyDescent="0.35">
      <c r="X217" t="s">
        <v>405</v>
      </c>
    </row>
    <row r="218" spans="24:24" x14ac:dyDescent="0.35">
      <c r="X218" t="s">
        <v>406</v>
      </c>
    </row>
    <row r="219" spans="24:24" x14ac:dyDescent="0.35">
      <c r="X219" t="s">
        <v>407</v>
      </c>
    </row>
    <row r="220" spans="24:24" x14ac:dyDescent="0.35">
      <c r="X220" t="s">
        <v>408</v>
      </c>
    </row>
    <row r="221" spans="24:24" x14ac:dyDescent="0.35">
      <c r="X221" t="s">
        <v>409</v>
      </c>
    </row>
    <row r="222" spans="24:24" x14ac:dyDescent="0.35">
      <c r="X222" t="s">
        <v>410</v>
      </c>
    </row>
    <row r="223" spans="24:24" x14ac:dyDescent="0.35">
      <c r="X223" t="s">
        <v>411</v>
      </c>
    </row>
    <row r="224" spans="24:24" x14ac:dyDescent="0.35">
      <c r="X224" t="s">
        <v>412</v>
      </c>
    </row>
    <row r="225" spans="24:24" x14ac:dyDescent="0.35">
      <c r="X225" t="s">
        <v>413</v>
      </c>
    </row>
    <row r="226" spans="24:24" x14ac:dyDescent="0.35">
      <c r="X226" t="s">
        <v>414</v>
      </c>
    </row>
    <row r="227" spans="24:24" x14ac:dyDescent="0.35">
      <c r="X227" t="s">
        <v>415</v>
      </c>
    </row>
    <row r="228" spans="24:24" x14ac:dyDescent="0.35">
      <c r="X228" t="s">
        <v>416</v>
      </c>
    </row>
    <row r="229" spans="24:24" x14ac:dyDescent="0.35">
      <c r="X229" t="s">
        <v>417</v>
      </c>
    </row>
    <row r="230" spans="24:24" x14ac:dyDescent="0.35">
      <c r="X230" t="s">
        <v>418</v>
      </c>
    </row>
    <row r="231" spans="24:24" x14ac:dyDescent="0.35">
      <c r="X231" t="s">
        <v>419</v>
      </c>
    </row>
    <row r="232" spans="24:24" x14ac:dyDescent="0.35">
      <c r="X232" t="s">
        <v>420</v>
      </c>
    </row>
    <row r="233" spans="24:24" x14ac:dyDescent="0.35">
      <c r="X233" t="s">
        <v>421</v>
      </c>
    </row>
    <row r="234" spans="24:24" x14ac:dyDescent="0.35">
      <c r="X234" t="s">
        <v>422</v>
      </c>
    </row>
    <row r="235" spans="24:24" x14ac:dyDescent="0.35">
      <c r="X235" t="s">
        <v>423</v>
      </c>
    </row>
    <row r="236" spans="24:24" x14ac:dyDescent="0.35">
      <c r="X236" t="s">
        <v>424</v>
      </c>
    </row>
    <row r="237" spans="24:24" x14ac:dyDescent="0.35">
      <c r="X237" t="s">
        <v>425</v>
      </c>
    </row>
    <row r="238" spans="24:24" x14ac:dyDescent="0.35">
      <c r="X238" t="s">
        <v>426</v>
      </c>
    </row>
    <row r="239" spans="24:24" x14ac:dyDescent="0.35">
      <c r="X239" t="s">
        <v>427</v>
      </c>
    </row>
    <row r="240" spans="24:24" x14ac:dyDescent="0.35">
      <c r="X240" t="s">
        <v>428</v>
      </c>
    </row>
    <row r="241" spans="24:24" x14ac:dyDescent="0.35">
      <c r="X241" t="s">
        <v>429</v>
      </c>
    </row>
    <row r="242" spans="24:24" x14ac:dyDescent="0.35">
      <c r="X242" t="s">
        <v>430</v>
      </c>
    </row>
    <row r="243" spans="24:24" x14ac:dyDescent="0.35">
      <c r="X243" t="s">
        <v>431</v>
      </c>
    </row>
    <row r="244" spans="24:24" x14ac:dyDescent="0.35">
      <c r="X244" t="s">
        <v>432</v>
      </c>
    </row>
    <row r="245" spans="24:24" x14ac:dyDescent="0.35">
      <c r="X245" t="s">
        <v>433</v>
      </c>
    </row>
    <row r="246" spans="24:24" x14ac:dyDescent="0.35">
      <c r="X246" t="s">
        <v>434</v>
      </c>
    </row>
    <row r="247" spans="24:24" x14ac:dyDescent="0.35">
      <c r="X247" t="s">
        <v>435</v>
      </c>
    </row>
    <row r="248" spans="24:24" x14ac:dyDescent="0.35">
      <c r="X248" t="s">
        <v>436</v>
      </c>
    </row>
    <row r="249" spans="24:24" x14ac:dyDescent="0.35">
      <c r="X249" t="s">
        <v>437</v>
      </c>
    </row>
    <row r="250" spans="24:24" x14ac:dyDescent="0.35">
      <c r="X250" t="s">
        <v>438</v>
      </c>
    </row>
    <row r="251" spans="24:24" x14ac:dyDescent="0.35">
      <c r="X251" t="s">
        <v>439</v>
      </c>
    </row>
    <row r="252" spans="24:24" x14ac:dyDescent="0.35">
      <c r="X252" t="s">
        <v>440</v>
      </c>
    </row>
    <row r="253" spans="24:24" x14ac:dyDescent="0.35">
      <c r="X253" t="s">
        <v>441</v>
      </c>
    </row>
    <row r="254" spans="24:24" x14ac:dyDescent="0.35">
      <c r="X254" t="s">
        <v>442</v>
      </c>
    </row>
    <row r="255" spans="24:24" x14ac:dyDescent="0.35">
      <c r="X255" t="s">
        <v>443</v>
      </c>
    </row>
    <row r="256" spans="24:24" x14ac:dyDescent="0.35">
      <c r="X256" t="s">
        <v>444</v>
      </c>
    </row>
    <row r="257" spans="24:24" x14ac:dyDescent="0.35">
      <c r="X257" t="s">
        <v>445</v>
      </c>
    </row>
    <row r="258" spans="24:24" x14ac:dyDescent="0.35">
      <c r="X258" t="s">
        <v>446</v>
      </c>
    </row>
    <row r="259" spans="24:24" x14ac:dyDescent="0.35">
      <c r="X259" t="s">
        <v>447</v>
      </c>
    </row>
    <row r="260" spans="24:24" x14ac:dyDescent="0.35">
      <c r="X260" t="s">
        <v>448</v>
      </c>
    </row>
    <row r="261" spans="24:24" x14ac:dyDescent="0.35">
      <c r="X261" t="s">
        <v>449</v>
      </c>
    </row>
    <row r="262" spans="24:24" x14ac:dyDescent="0.35">
      <c r="X262" t="s">
        <v>450</v>
      </c>
    </row>
    <row r="263" spans="24:24" x14ac:dyDescent="0.35">
      <c r="X263" t="s">
        <v>451</v>
      </c>
    </row>
    <row r="264" spans="24:24" x14ac:dyDescent="0.35">
      <c r="X264" t="s">
        <v>452</v>
      </c>
    </row>
    <row r="265" spans="24:24" x14ac:dyDescent="0.35">
      <c r="X265" t="s">
        <v>453</v>
      </c>
    </row>
    <row r="266" spans="24:24" x14ac:dyDescent="0.35">
      <c r="X266" t="s">
        <v>454</v>
      </c>
    </row>
    <row r="267" spans="24:24" x14ac:dyDescent="0.35">
      <c r="X267" t="s">
        <v>455</v>
      </c>
    </row>
    <row r="268" spans="24:24" x14ac:dyDescent="0.35">
      <c r="X268" t="s">
        <v>456</v>
      </c>
    </row>
    <row r="269" spans="24:24" x14ac:dyDescent="0.35">
      <c r="X269" t="s">
        <v>457</v>
      </c>
    </row>
    <row r="270" spans="24:24" x14ac:dyDescent="0.35">
      <c r="X270" t="s">
        <v>458</v>
      </c>
    </row>
    <row r="271" spans="24:24" x14ac:dyDescent="0.35">
      <c r="X271" t="s">
        <v>459</v>
      </c>
    </row>
    <row r="272" spans="24:24" x14ac:dyDescent="0.35">
      <c r="X272" t="s">
        <v>460</v>
      </c>
    </row>
    <row r="273" spans="24:24" x14ac:dyDescent="0.35">
      <c r="X273" t="s">
        <v>461</v>
      </c>
    </row>
    <row r="274" spans="24:24" x14ac:dyDescent="0.35">
      <c r="X274" t="s">
        <v>462</v>
      </c>
    </row>
    <row r="275" spans="24:24" x14ac:dyDescent="0.35">
      <c r="X275" t="s">
        <v>463</v>
      </c>
    </row>
    <row r="276" spans="24:24" x14ac:dyDescent="0.35">
      <c r="X276" t="s">
        <v>464</v>
      </c>
    </row>
    <row r="277" spans="24:24" x14ac:dyDescent="0.35">
      <c r="X277" t="s">
        <v>465</v>
      </c>
    </row>
    <row r="278" spans="24:24" x14ac:dyDescent="0.35">
      <c r="X278" t="s">
        <v>466</v>
      </c>
    </row>
    <row r="279" spans="24:24" x14ac:dyDescent="0.35">
      <c r="X279" t="s">
        <v>467</v>
      </c>
    </row>
    <row r="280" spans="24:24" x14ac:dyDescent="0.35">
      <c r="X280" t="s">
        <v>468</v>
      </c>
    </row>
    <row r="281" spans="24:24" x14ac:dyDescent="0.35">
      <c r="X281" t="s">
        <v>469</v>
      </c>
    </row>
    <row r="282" spans="24:24" x14ac:dyDescent="0.35">
      <c r="X282" t="s">
        <v>470</v>
      </c>
    </row>
    <row r="283" spans="24:24" x14ac:dyDescent="0.35">
      <c r="X283" t="s">
        <v>471</v>
      </c>
    </row>
    <row r="284" spans="24:24" x14ac:dyDescent="0.35">
      <c r="X284" t="s">
        <v>472</v>
      </c>
    </row>
    <row r="285" spans="24:24" x14ac:dyDescent="0.35">
      <c r="X285" t="s">
        <v>473</v>
      </c>
    </row>
    <row r="286" spans="24:24" x14ac:dyDescent="0.35">
      <c r="X286" t="s">
        <v>474</v>
      </c>
    </row>
    <row r="287" spans="24:24" x14ac:dyDescent="0.35">
      <c r="X287" t="s">
        <v>475</v>
      </c>
    </row>
    <row r="288" spans="24:24" x14ac:dyDescent="0.35">
      <c r="X288" t="s">
        <v>476</v>
      </c>
    </row>
    <row r="289" spans="24:24" x14ac:dyDescent="0.35">
      <c r="X289" t="s">
        <v>477</v>
      </c>
    </row>
    <row r="290" spans="24:24" x14ac:dyDescent="0.35">
      <c r="X290" t="s">
        <v>478</v>
      </c>
    </row>
    <row r="291" spans="24:24" x14ac:dyDescent="0.35">
      <c r="X291" t="s">
        <v>479</v>
      </c>
    </row>
    <row r="292" spans="24:24" x14ac:dyDescent="0.35">
      <c r="X292" t="s">
        <v>480</v>
      </c>
    </row>
    <row r="293" spans="24:24" x14ac:dyDescent="0.35">
      <c r="X293" t="s">
        <v>481</v>
      </c>
    </row>
    <row r="294" spans="24:24" x14ac:dyDescent="0.35">
      <c r="X294" t="s">
        <v>482</v>
      </c>
    </row>
    <row r="295" spans="24:24" x14ac:dyDescent="0.35">
      <c r="X295" t="s">
        <v>483</v>
      </c>
    </row>
    <row r="296" spans="24:24" x14ac:dyDescent="0.35">
      <c r="X296" t="s">
        <v>484</v>
      </c>
    </row>
    <row r="297" spans="24:24" x14ac:dyDescent="0.35">
      <c r="X297" t="s">
        <v>485</v>
      </c>
    </row>
    <row r="298" spans="24:24" x14ac:dyDescent="0.35">
      <c r="X298" t="s">
        <v>486</v>
      </c>
    </row>
    <row r="299" spans="24:24" x14ac:dyDescent="0.35">
      <c r="X299" t="s">
        <v>487</v>
      </c>
    </row>
    <row r="300" spans="24:24" x14ac:dyDescent="0.35">
      <c r="X300" t="s">
        <v>488</v>
      </c>
    </row>
    <row r="301" spans="24:24" x14ac:dyDescent="0.35">
      <c r="X301" t="s">
        <v>489</v>
      </c>
    </row>
    <row r="302" spans="24:24" x14ac:dyDescent="0.35">
      <c r="X302" t="s">
        <v>490</v>
      </c>
    </row>
    <row r="303" spans="24:24" x14ac:dyDescent="0.35">
      <c r="X303" t="s">
        <v>491</v>
      </c>
    </row>
    <row r="304" spans="24:24" x14ac:dyDescent="0.35">
      <c r="X304" t="s">
        <v>492</v>
      </c>
    </row>
    <row r="305" spans="24:24" x14ac:dyDescent="0.35">
      <c r="X305" t="s">
        <v>493</v>
      </c>
    </row>
    <row r="306" spans="24:24" x14ac:dyDescent="0.35">
      <c r="X306" t="s">
        <v>494</v>
      </c>
    </row>
    <row r="307" spans="24:24" x14ac:dyDescent="0.35">
      <c r="X307" t="s">
        <v>495</v>
      </c>
    </row>
    <row r="308" spans="24:24" x14ac:dyDescent="0.35">
      <c r="X308" t="s">
        <v>496</v>
      </c>
    </row>
    <row r="309" spans="24:24" x14ac:dyDescent="0.35">
      <c r="X309" t="s">
        <v>497</v>
      </c>
    </row>
    <row r="310" spans="24:24" x14ac:dyDescent="0.35">
      <c r="X310" t="s">
        <v>498</v>
      </c>
    </row>
    <row r="311" spans="24:24" x14ac:dyDescent="0.35">
      <c r="X311" t="s">
        <v>499</v>
      </c>
    </row>
    <row r="312" spans="24:24" x14ac:dyDescent="0.35">
      <c r="X312" t="s">
        <v>500</v>
      </c>
    </row>
    <row r="313" spans="24:24" x14ac:dyDescent="0.35">
      <c r="X313" t="s">
        <v>501</v>
      </c>
    </row>
    <row r="314" spans="24:24" x14ac:dyDescent="0.35">
      <c r="X314" t="s">
        <v>502</v>
      </c>
    </row>
    <row r="315" spans="24:24" x14ac:dyDescent="0.35">
      <c r="X315" t="s">
        <v>503</v>
      </c>
    </row>
    <row r="316" spans="24:24" x14ac:dyDescent="0.35">
      <c r="X316" t="s">
        <v>504</v>
      </c>
    </row>
    <row r="317" spans="24:24" x14ac:dyDescent="0.35">
      <c r="X317" t="s">
        <v>505</v>
      </c>
    </row>
    <row r="318" spans="24:24" x14ac:dyDescent="0.35">
      <c r="X318" t="s">
        <v>506</v>
      </c>
    </row>
    <row r="319" spans="24:24" x14ac:dyDescent="0.35">
      <c r="X319" t="s">
        <v>507</v>
      </c>
    </row>
    <row r="320" spans="24:24" x14ac:dyDescent="0.35">
      <c r="X320" t="s">
        <v>508</v>
      </c>
    </row>
    <row r="321" spans="24:24" x14ac:dyDescent="0.35">
      <c r="X321" t="s">
        <v>509</v>
      </c>
    </row>
    <row r="322" spans="24:24" x14ac:dyDescent="0.35">
      <c r="X322" t="s">
        <v>510</v>
      </c>
    </row>
    <row r="323" spans="24:24" x14ac:dyDescent="0.35">
      <c r="X323" t="s">
        <v>511</v>
      </c>
    </row>
    <row r="324" spans="24:24" x14ac:dyDescent="0.35">
      <c r="X324" t="s">
        <v>512</v>
      </c>
    </row>
    <row r="325" spans="24:24" x14ac:dyDescent="0.35">
      <c r="X325" t="s">
        <v>513</v>
      </c>
    </row>
    <row r="326" spans="24:24" x14ac:dyDescent="0.35">
      <c r="X326" t="s">
        <v>514</v>
      </c>
    </row>
    <row r="327" spans="24:24" x14ac:dyDescent="0.35">
      <c r="X327" t="s">
        <v>515</v>
      </c>
    </row>
    <row r="328" spans="24:24" x14ac:dyDescent="0.35">
      <c r="X328" t="s">
        <v>516</v>
      </c>
    </row>
    <row r="329" spans="24:24" x14ac:dyDescent="0.35">
      <c r="X329" t="s">
        <v>517</v>
      </c>
    </row>
    <row r="330" spans="24:24" x14ac:dyDescent="0.35">
      <c r="X330" t="s">
        <v>518</v>
      </c>
    </row>
    <row r="331" spans="24:24" x14ac:dyDescent="0.35">
      <c r="X331" t="s">
        <v>519</v>
      </c>
    </row>
    <row r="332" spans="24:24" x14ac:dyDescent="0.35">
      <c r="X332" t="s">
        <v>520</v>
      </c>
    </row>
    <row r="333" spans="24:24" x14ac:dyDescent="0.35">
      <c r="X333" t="s">
        <v>521</v>
      </c>
    </row>
    <row r="334" spans="24:24" x14ac:dyDescent="0.35">
      <c r="X334" t="s">
        <v>522</v>
      </c>
    </row>
    <row r="335" spans="24:24" x14ac:dyDescent="0.35">
      <c r="X335" t="s">
        <v>523</v>
      </c>
    </row>
    <row r="336" spans="24:24" x14ac:dyDescent="0.35">
      <c r="X336" t="s">
        <v>524</v>
      </c>
    </row>
    <row r="337" spans="24:24" x14ac:dyDescent="0.35">
      <c r="X337" t="s">
        <v>525</v>
      </c>
    </row>
    <row r="338" spans="24:24" x14ac:dyDescent="0.35">
      <c r="X338" t="s">
        <v>526</v>
      </c>
    </row>
    <row r="339" spans="24:24" x14ac:dyDescent="0.35">
      <c r="X339" t="s">
        <v>527</v>
      </c>
    </row>
    <row r="340" spans="24:24" x14ac:dyDescent="0.35">
      <c r="X340" t="s">
        <v>528</v>
      </c>
    </row>
    <row r="341" spans="24:24" x14ac:dyDescent="0.35">
      <c r="X341" t="s">
        <v>529</v>
      </c>
    </row>
    <row r="342" spans="24:24" x14ac:dyDescent="0.35">
      <c r="X342" t="s">
        <v>530</v>
      </c>
    </row>
    <row r="343" spans="24:24" x14ac:dyDescent="0.35">
      <c r="X343" t="s">
        <v>531</v>
      </c>
    </row>
    <row r="344" spans="24:24" x14ac:dyDescent="0.35">
      <c r="X344" t="s">
        <v>532</v>
      </c>
    </row>
    <row r="345" spans="24:24" x14ac:dyDescent="0.35">
      <c r="X345" t="s">
        <v>533</v>
      </c>
    </row>
    <row r="346" spans="24:24" x14ac:dyDescent="0.35">
      <c r="X346" t="s">
        <v>534</v>
      </c>
    </row>
    <row r="347" spans="24:24" x14ac:dyDescent="0.35">
      <c r="X347" t="s">
        <v>535</v>
      </c>
    </row>
    <row r="348" spans="24:24" x14ac:dyDescent="0.35">
      <c r="X348" t="s">
        <v>536</v>
      </c>
    </row>
    <row r="349" spans="24:24" x14ac:dyDescent="0.35">
      <c r="X349" t="s">
        <v>537</v>
      </c>
    </row>
    <row r="350" spans="24:24" x14ac:dyDescent="0.35">
      <c r="X350" t="s">
        <v>538</v>
      </c>
    </row>
    <row r="351" spans="24:24" x14ac:dyDescent="0.35">
      <c r="X351" t="s">
        <v>539</v>
      </c>
    </row>
    <row r="352" spans="24:24" x14ac:dyDescent="0.35">
      <c r="X352" t="s">
        <v>540</v>
      </c>
    </row>
    <row r="353" spans="24:24" x14ac:dyDescent="0.35">
      <c r="X353" t="s">
        <v>541</v>
      </c>
    </row>
    <row r="354" spans="24:24" x14ac:dyDescent="0.35">
      <c r="X354" t="s">
        <v>542</v>
      </c>
    </row>
    <row r="355" spans="24:24" x14ac:dyDescent="0.35">
      <c r="X355" t="s">
        <v>543</v>
      </c>
    </row>
    <row r="356" spans="24:24" x14ac:dyDescent="0.35">
      <c r="X356" t="s">
        <v>544</v>
      </c>
    </row>
    <row r="357" spans="24:24" x14ac:dyDescent="0.35">
      <c r="X357" t="s">
        <v>545</v>
      </c>
    </row>
    <row r="358" spans="24:24" x14ac:dyDescent="0.35">
      <c r="X358" t="s">
        <v>546</v>
      </c>
    </row>
    <row r="359" spans="24:24" x14ac:dyDescent="0.35">
      <c r="X359" t="s">
        <v>547</v>
      </c>
    </row>
    <row r="360" spans="24:24" x14ac:dyDescent="0.35">
      <c r="X360" t="s">
        <v>548</v>
      </c>
    </row>
    <row r="361" spans="24:24" x14ac:dyDescent="0.35">
      <c r="X361" t="s">
        <v>549</v>
      </c>
    </row>
    <row r="362" spans="24:24" x14ac:dyDescent="0.35">
      <c r="X362" t="s">
        <v>550</v>
      </c>
    </row>
    <row r="363" spans="24:24" x14ac:dyDescent="0.35">
      <c r="X363" t="s">
        <v>551</v>
      </c>
    </row>
    <row r="364" spans="24:24" x14ac:dyDescent="0.35">
      <c r="X364" t="s">
        <v>552</v>
      </c>
    </row>
    <row r="365" spans="24:24" x14ac:dyDescent="0.35">
      <c r="X365" t="s">
        <v>553</v>
      </c>
    </row>
    <row r="366" spans="24:24" x14ac:dyDescent="0.35">
      <c r="X366" t="s">
        <v>554</v>
      </c>
    </row>
    <row r="367" spans="24:24" x14ac:dyDescent="0.35">
      <c r="X367" t="s">
        <v>555</v>
      </c>
    </row>
    <row r="368" spans="24:24" x14ac:dyDescent="0.35">
      <c r="X368" t="s">
        <v>556</v>
      </c>
    </row>
    <row r="369" spans="24:24" x14ac:dyDescent="0.35">
      <c r="X369" t="s">
        <v>557</v>
      </c>
    </row>
    <row r="370" spans="24:24" x14ac:dyDescent="0.35">
      <c r="X370" t="s">
        <v>558</v>
      </c>
    </row>
    <row r="371" spans="24:24" x14ac:dyDescent="0.35">
      <c r="X371" t="s">
        <v>559</v>
      </c>
    </row>
    <row r="372" spans="24:24" x14ac:dyDescent="0.35">
      <c r="X372" t="s">
        <v>560</v>
      </c>
    </row>
    <row r="373" spans="24:24" x14ac:dyDescent="0.35">
      <c r="X373" t="s">
        <v>561</v>
      </c>
    </row>
    <row r="374" spans="24:24" x14ac:dyDescent="0.35">
      <c r="X374" t="s">
        <v>562</v>
      </c>
    </row>
    <row r="375" spans="24:24" x14ac:dyDescent="0.35">
      <c r="X375" t="s">
        <v>563</v>
      </c>
    </row>
    <row r="376" spans="24:24" x14ac:dyDescent="0.35">
      <c r="X376" t="s">
        <v>564</v>
      </c>
    </row>
    <row r="377" spans="24:24" x14ac:dyDescent="0.35">
      <c r="X377" t="s">
        <v>565</v>
      </c>
    </row>
    <row r="378" spans="24:24" x14ac:dyDescent="0.35">
      <c r="X378" t="s">
        <v>566</v>
      </c>
    </row>
    <row r="379" spans="24:24" x14ac:dyDescent="0.35">
      <c r="X379" t="s">
        <v>567</v>
      </c>
    </row>
    <row r="380" spans="24:24" x14ac:dyDescent="0.35">
      <c r="X380" t="s">
        <v>568</v>
      </c>
    </row>
    <row r="381" spans="24:24" x14ac:dyDescent="0.35">
      <c r="X381" t="s">
        <v>569</v>
      </c>
    </row>
    <row r="382" spans="24:24" x14ac:dyDescent="0.35">
      <c r="X382" t="s">
        <v>570</v>
      </c>
    </row>
    <row r="383" spans="24:24" x14ac:dyDescent="0.35">
      <c r="X383" t="s">
        <v>571</v>
      </c>
    </row>
    <row r="384" spans="24:24" x14ac:dyDescent="0.35">
      <c r="X384" t="s">
        <v>572</v>
      </c>
    </row>
    <row r="385" spans="24:24" x14ac:dyDescent="0.35">
      <c r="X385" t="s">
        <v>573</v>
      </c>
    </row>
    <row r="386" spans="24:24" x14ac:dyDescent="0.35">
      <c r="X386" t="s">
        <v>574</v>
      </c>
    </row>
    <row r="387" spans="24:24" x14ac:dyDescent="0.35">
      <c r="X387" t="s">
        <v>575</v>
      </c>
    </row>
    <row r="388" spans="24:24" x14ac:dyDescent="0.35">
      <c r="X388" t="s">
        <v>576</v>
      </c>
    </row>
    <row r="389" spans="24:24" x14ac:dyDescent="0.35">
      <c r="X389" t="s">
        <v>577</v>
      </c>
    </row>
    <row r="390" spans="24:24" x14ac:dyDescent="0.35">
      <c r="X390" t="s">
        <v>578</v>
      </c>
    </row>
    <row r="391" spans="24:24" x14ac:dyDescent="0.35">
      <c r="X391" t="s">
        <v>579</v>
      </c>
    </row>
    <row r="392" spans="24:24" x14ac:dyDescent="0.35">
      <c r="X392" t="s">
        <v>580</v>
      </c>
    </row>
    <row r="393" spans="24:24" x14ac:dyDescent="0.35">
      <c r="X393" t="s">
        <v>581</v>
      </c>
    </row>
    <row r="394" spans="24:24" x14ac:dyDescent="0.35">
      <c r="X394" t="s">
        <v>582</v>
      </c>
    </row>
    <row r="395" spans="24:24" x14ac:dyDescent="0.35">
      <c r="X395" t="s">
        <v>583</v>
      </c>
    </row>
    <row r="396" spans="24:24" x14ac:dyDescent="0.35">
      <c r="X396" t="s">
        <v>584</v>
      </c>
    </row>
    <row r="397" spans="24:24" x14ac:dyDescent="0.35">
      <c r="X397" t="s">
        <v>585</v>
      </c>
    </row>
    <row r="398" spans="24:24" x14ac:dyDescent="0.35">
      <c r="X398" t="s">
        <v>586</v>
      </c>
    </row>
    <row r="399" spans="24:24" x14ac:dyDescent="0.35">
      <c r="X399" t="s">
        <v>587</v>
      </c>
    </row>
    <row r="400" spans="24:24" x14ac:dyDescent="0.35">
      <c r="X400" t="s">
        <v>588</v>
      </c>
    </row>
    <row r="401" spans="24:24" x14ac:dyDescent="0.35">
      <c r="X401" t="s">
        <v>589</v>
      </c>
    </row>
    <row r="402" spans="24:24" x14ac:dyDescent="0.35">
      <c r="X402" t="s">
        <v>590</v>
      </c>
    </row>
    <row r="403" spans="24:24" x14ac:dyDescent="0.35">
      <c r="X403" t="s">
        <v>591</v>
      </c>
    </row>
    <row r="404" spans="24:24" x14ac:dyDescent="0.35">
      <c r="X404" t="s">
        <v>592</v>
      </c>
    </row>
    <row r="405" spans="24:24" x14ac:dyDescent="0.35">
      <c r="X405" t="s">
        <v>593</v>
      </c>
    </row>
    <row r="406" spans="24:24" x14ac:dyDescent="0.35">
      <c r="X406" t="s">
        <v>594</v>
      </c>
    </row>
    <row r="407" spans="24:24" x14ac:dyDescent="0.35">
      <c r="X407" t="s">
        <v>595</v>
      </c>
    </row>
    <row r="408" spans="24:24" x14ac:dyDescent="0.35">
      <c r="X408" t="s">
        <v>596</v>
      </c>
    </row>
    <row r="409" spans="24:24" x14ac:dyDescent="0.35">
      <c r="X409" t="s">
        <v>597</v>
      </c>
    </row>
    <row r="410" spans="24:24" x14ac:dyDescent="0.35">
      <c r="X410" t="s">
        <v>598</v>
      </c>
    </row>
    <row r="411" spans="24:24" x14ac:dyDescent="0.35">
      <c r="X411" t="s">
        <v>599</v>
      </c>
    </row>
    <row r="412" spans="24:24" x14ac:dyDescent="0.35">
      <c r="X412" t="s">
        <v>600</v>
      </c>
    </row>
    <row r="413" spans="24:24" x14ac:dyDescent="0.35">
      <c r="X413" t="s">
        <v>601</v>
      </c>
    </row>
    <row r="414" spans="24:24" x14ac:dyDescent="0.35">
      <c r="X414" t="s">
        <v>602</v>
      </c>
    </row>
    <row r="415" spans="24:24" x14ac:dyDescent="0.35">
      <c r="X415" t="s">
        <v>603</v>
      </c>
    </row>
    <row r="416" spans="24:24" x14ac:dyDescent="0.35">
      <c r="X416" t="s">
        <v>604</v>
      </c>
    </row>
    <row r="417" spans="24:24" x14ac:dyDescent="0.35">
      <c r="X417" t="s">
        <v>605</v>
      </c>
    </row>
    <row r="418" spans="24:24" x14ac:dyDescent="0.35">
      <c r="X418" t="s">
        <v>606</v>
      </c>
    </row>
    <row r="419" spans="24:24" x14ac:dyDescent="0.35">
      <c r="X419" t="s">
        <v>607</v>
      </c>
    </row>
    <row r="420" spans="24:24" x14ac:dyDescent="0.35">
      <c r="X420" t="s">
        <v>608</v>
      </c>
    </row>
    <row r="421" spans="24:24" x14ac:dyDescent="0.35">
      <c r="X421" t="s">
        <v>609</v>
      </c>
    </row>
    <row r="422" spans="24:24" x14ac:dyDescent="0.35">
      <c r="X422" t="s">
        <v>610</v>
      </c>
    </row>
    <row r="423" spans="24:24" x14ac:dyDescent="0.35">
      <c r="X423" t="s">
        <v>611</v>
      </c>
    </row>
    <row r="424" spans="24:24" x14ac:dyDescent="0.35">
      <c r="X424" t="s">
        <v>612</v>
      </c>
    </row>
    <row r="425" spans="24:24" x14ac:dyDescent="0.35">
      <c r="X425" t="s">
        <v>613</v>
      </c>
    </row>
    <row r="426" spans="24:24" x14ac:dyDescent="0.35">
      <c r="X426" t="s">
        <v>614</v>
      </c>
    </row>
    <row r="427" spans="24:24" x14ac:dyDescent="0.35">
      <c r="X427" t="s">
        <v>615</v>
      </c>
    </row>
    <row r="428" spans="24:24" x14ac:dyDescent="0.35">
      <c r="X428" t="s">
        <v>616</v>
      </c>
    </row>
    <row r="429" spans="24:24" x14ac:dyDescent="0.35">
      <c r="X429" t="s">
        <v>617</v>
      </c>
    </row>
    <row r="430" spans="24:24" x14ac:dyDescent="0.35">
      <c r="X430" t="s">
        <v>618</v>
      </c>
    </row>
    <row r="431" spans="24:24" x14ac:dyDescent="0.35">
      <c r="X431" t="s">
        <v>619</v>
      </c>
    </row>
    <row r="432" spans="24:24" x14ac:dyDescent="0.35">
      <c r="X432" t="s">
        <v>620</v>
      </c>
    </row>
    <row r="433" spans="24:24" x14ac:dyDescent="0.35">
      <c r="X433" t="s">
        <v>621</v>
      </c>
    </row>
    <row r="434" spans="24:24" x14ac:dyDescent="0.35">
      <c r="X434" t="s">
        <v>622</v>
      </c>
    </row>
    <row r="435" spans="24:24" x14ac:dyDescent="0.35">
      <c r="X435" t="s">
        <v>623</v>
      </c>
    </row>
    <row r="436" spans="24:24" x14ac:dyDescent="0.35">
      <c r="X436" t="s">
        <v>624</v>
      </c>
    </row>
    <row r="437" spans="24:24" x14ac:dyDescent="0.35">
      <c r="X437" t="s">
        <v>625</v>
      </c>
    </row>
    <row r="438" spans="24:24" x14ac:dyDescent="0.35">
      <c r="X438" t="s">
        <v>626</v>
      </c>
    </row>
    <row r="439" spans="24:24" x14ac:dyDescent="0.35">
      <c r="X439" t="s">
        <v>627</v>
      </c>
    </row>
    <row r="440" spans="24:24" x14ac:dyDescent="0.35">
      <c r="X440" t="s">
        <v>628</v>
      </c>
    </row>
    <row r="441" spans="24:24" x14ac:dyDescent="0.35">
      <c r="X441" t="s">
        <v>629</v>
      </c>
    </row>
    <row r="442" spans="24:24" x14ac:dyDescent="0.35">
      <c r="X442" t="s">
        <v>630</v>
      </c>
    </row>
    <row r="443" spans="24:24" x14ac:dyDescent="0.35">
      <c r="X443" t="s">
        <v>631</v>
      </c>
    </row>
    <row r="444" spans="24:24" x14ac:dyDescent="0.35">
      <c r="X444" t="s">
        <v>632</v>
      </c>
    </row>
    <row r="445" spans="24:24" x14ac:dyDescent="0.35">
      <c r="X445" t="s">
        <v>633</v>
      </c>
    </row>
    <row r="446" spans="24:24" x14ac:dyDescent="0.35">
      <c r="X446" t="s">
        <v>634</v>
      </c>
    </row>
    <row r="447" spans="24:24" x14ac:dyDescent="0.35">
      <c r="X447" t="s">
        <v>635</v>
      </c>
    </row>
    <row r="448" spans="24:24" x14ac:dyDescent="0.35">
      <c r="X448" t="s">
        <v>636</v>
      </c>
    </row>
    <row r="449" spans="24:24" x14ac:dyDescent="0.35">
      <c r="X449" t="s">
        <v>637</v>
      </c>
    </row>
    <row r="450" spans="24:24" x14ac:dyDescent="0.35">
      <c r="X450" t="s">
        <v>638</v>
      </c>
    </row>
    <row r="451" spans="24:24" x14ac:dyDescent="0.35">
      <c r="X451" t="s">
        <v>639</v>
      </c>
    </row>
    <row r="452" spans="24:24" x14ac:dyDescent="0.35">
      <c r="X452" t="s">
        <v>640</v>
      </c>
    </row>
    <row r="453" spans="24:24" x14ac:dyDescent="0.35">
      <c r="X453" t="s">
        <v>641</v>
      </c>
    </row>
    <row r="454" spans="24:24" x14ac:dyDescent="0.35">
      <c r="X454" t="s">
        <v>642</v>
      </c>
    </row>
    <row r="455" spans="24:24" x14ac:dyDescent="0.35">
      <c r="X455" t="s">
        <v>643</v>
      </c>
    </row>
    <row r="456" spans="24:24" x14ac:dyDescent="0.35">
      <c r="X456" t="s">
        <v>644</v>
      </c>
    </row>
    <row r="457" spans="24:24" x14ac:dyDescent="0.35">
      <c r="X457" t="s">
        <v>645</v>
      </c>
    </row>
    <row r="458" spans="24:24" x14ac:dyDescent="0.35">
      <c r="X458" t="s">
        <v>646</v>
      </c>
    </row>
    <row r="459" spans="24:24" x14ac:dyDescent="0.35">
      <c r="X459" t="s">
        <v>647</v>
      </c>
    </row>
    <row r="460" spans="24:24" x14ac:dyDescent="0.35">
      <c r="X460" t="s">
        <v>648</v>
      </c>
    </row>
    <row r="461" spans="24:24" x14ac:dyDescent="0.35">
      <c r="X461" t="s">
        <v>649</v>
      </c>
    </row>
    <row r="462" spans="24:24" x14ac:dyDescent="0.35">
      <c r="X462" t="s">
        <v>650</v>
      </c>
    </row>
    <row r="463" spans="24:24" x14ac:dyDescent="0.35">
      <c r="X463" t="s">
        <v>651</v>
      </c>
    </row>
    <row r="464" spans="24:24" x14ac:dyDescent="0.35">
      <c r="X464" t="s">
        <v>652</v>
      </c>
    </row>
    <row r="465" spans="24:24" x14ac:dyDescent="0.35">
      <c r="X465" t="s">
        <v>653</v>
      </c>
    </row>
    <row r="466" spans="24:24" x14ac:dyDescent="0.35">
      <c r="X466" t="s">
        <v>654</v>
      </c>
    </row>
    <row r="467" spans="24:24" x14ac:dyDescent="0.35">
      <c r="X467" t="s">
        <v>655</v>
      </c>
    </row>
    <row r="468" spans="24:24" x14ac:dyDescent="0.35">
      <c r="X468" t="s">
        <v>656</v>
      </c>
    </row>
    <row r="469" spans="24:24" x14ac:dyDescent="0.35">
      <c r="X469" t="s">
        <v>657</v>
      </c>
    </row>
    <row r="470" spans="24:24" x14ac:dyDescent="0.35">
      <c r="X470" t="s">
        <v>658</v>
      </c>
    </row>
    <row r="471" spans="24:24" x14ac:dyDescent="0.35">
      <c r="X471" t="s">
        <v>659</v>
      </c>
    </row>
    <row r="472" spans="24:24" x14ac:dyDescent="0.35">
      <c r="X472" t="s">
        <v>660</v>
      </c>
    </row>
    <row r="473" spans="24:24" x14ac:dyDescent="0.35">
      <c r="X473" t="s">
        <v>661</v>
      </c>
    </row>
    <row r="474" spans="24:24" x14ac:dyDescent="0.35">
      <c r="X474" t="s">
        <v>662</v>
      </c>
    </row>
    <row r="475" spans="24:24" x14ac:dyDescent="0.35">
      <c r="X475" t="s">
        <v>663</v>
      </c>
    </row>
    <row r="476" spans="24:24" x14ac:dyDescent="0.35">
      <c r="X476" t="s">
        <v>664</v>
      </c>
    </row>
    <row r="477" spans="24:24" x14ac:dyDescent="0.35">
      <c r="X477" t="s">
        <v>665</v>
      </c>
    </row>
    <row r="478" spans="24:24" x14ac:dyDescent="0.35">
      <c r="X478" t="s">
        <v>666</v>
      </c>
    </row>
    <row r="479" spans="24:24" x14ac:dyDescent="0.35">
      <c r="X479" t="s">
        <v>667</v>
      </c>
    </row>
    <row r="480" spans="24:24" x14ac:dyDescent="0.35">
      <c r="X480" t="s">
        <v>668</v>
      </c>
    </row>
    <row r="481" spans="24:24" x14ac:dyDescent="0.35">
      <c r="X481" t="s">
        <v>669</v>
      </c>
    </row>
    <row r="482" spans="24:24" x14ac:dyDescent="0.35">
      <c r="X482" t="s">
        <v>670</v>
      </c>
    </row>
    <row r="483" spans="24:24" x14ac:dyDescent="0.35">
      <c r="X483" t="s">
        <v>671</v>
      </c>
    </row>
    <row r="484" spans="24:24" x14ac:dyDescent="0.35">
      <c r="X484" t="s">
        <v>672</v>
      </c>
    </row>
    <row r="485" spans="24:24" x14ac:dyDescent="0.35">
      <c r="X485" t="s">
        <v>673</v>
      </c>
    </row>
    <row r="486" spans="24:24" x14ac:dyDescent="0.35">
      <c r="X486" t="s">
        <v>674</v>
      </c>
    </row>
    <row r="487" spans="24:24" x14ac:dyDescent="0.35">
      <c r="X487" t="s">
        <v>675</v>
      </c>
    </row>
    <row r="488" spans="24:24" x14ac:dyDescent="0.35">
      <c r="X488" t="s">
        <v>676</v>
      </c>
    </row>
    <row r="489" spans="24:24" x14ac:dyDescent="0.35">
      <c r="X489" t="s">
        <v>677</v>
      </c>
    </row>
    <row r="490" spans="24:24" x14ac:dyDescent="0.35">
      <c r="X490" t="s">
        <v>678</v>
      </c>
    </row>
    <row r="491" spans="24:24" x14ac:dyDescent="0.35">
      <c r="X491" t="s">
        <v>679</v>
      </c>
    </row>
    <row r="492" spans="24:24" x14ac:dyDescent="0.35">
      <c r="X492" t="s">
        <v>680</v>
      </c>
    </row>
    <row r="493" spans="24:24" x14ac:dyDescent="0.35">
      <c r="X493" t="s">
        <v>681</v>
      </c>
    </row>
    <row r="494" spans="24:24" x14ac:dyDescent="0.35">
      <c r="X494" t="s">
        <v>682</v>
      </c>
    </row>
    <row r="495" spans="24:24" x14ac:dyDescent="0.35">
      <c r="X495" t="s">
        <v>683</v>
      </c>
    </row>
    <row r="496" spans="24:24" x14ac:dyDescent="0.35">
      <c r="X496" t="s">
        <v>684</v>
      </c>
    </row>
    <row r="497" spans="24:24" x14ac:dyDescent="0.35">
      <c r="X497" t="s">
        <v>685</v>
      </c>
    </row>
    <row r="498" spans="24:24" x14ac:dyDescent="0.35">
      <c r="X498" t="s">
        <v>686</v>
      </c>
    </row>
    <row r="499" spans="24:24" x14ac:dyDescent="0.35">
      <c r="X499" t="s">
        <v>687</v>
      </c>
    </row>
    <row r="500" spans="24:24" x14ac:dyDescent="0.35">
      <c r="X500" t="s">
        <v>688</v>
      </c>
    </row>
    <row r="501" spans="24:24" x14ac:dyDescent="0.35">
      <c r="X501" t="s">
        <v>689</v>
      </c>
    </row>
    <row r="502" spans="24:24" x14ac:dyDescent="0.35">
      <c r="X502" t="s">
        <v>690</v>
      </c>
    </row>
    <row r="503" spans="24:24" x14ac:dyDescent="0.35">
      <c r="X503" t="s">
        <v>691</v>
      </c>
    </row>
    <row r="504" spans="24:24" x14ac:dyDescent="0.35">
      <c r="X504" t="s">
        <v>692</v>
      </c>
    </row>
    <row r="505" spans="24:24" x14ac:dyDescent="0.35">
      <c r="X505" t="s">
        <v>693</v>
      </c>
    </row>
    <row r="506" spans="24:24" x14ac:dyDescent="0.35">
      <c r="X506" t="s">
        <v>694</v>
      </c>
    </row>
    <row r="507" spans="24:24" x14ac:dyDescent="0.35">
      <c r="X507" t="s">
        <v>695</v>
      </c>
    </row>
    <row r="508" spans="24:24" x14ac:dyDescent="0.35">
      <c r="X508" t="s">
        <v>696</v>
      </c>
    </row>
    <row r="509" spans="24:24" x14ac:dyDescent="0.35">
      <c r="X509" t="s">
        <v>697</v>
      </c>
    </row>
    <row r="510" spans="24:24" x14ac:dyDescent="0.35">
      <c r="X510" t="s">
        <v>698</v>
      </c>
    </row>
    <row r="511" spans="24:24" x14ac:dyDescent="0.35">
      <c r="X511" t="s">
        <v>699</v>
      </c>
    </row>
    <row r="512" spans="24:24" x14ac:dyDescent="0.35">
      <c r="X512" t="s">
        <v>700</v>
      </c>
    </row>
    <row r="513" spans="24:24" x14ac:dyDescent="0.35">
      <c r="X513" t="s">
        <v>701</v>
      </c>
    </row>
    <row r="514" spans="24:24" x14ac:dyDescent="0.35">
      <c r="X514" t="s">
        <v>702</v>
      </c>
    </row>
    <row r="515" spans="24:24" x14ac:dyDescent="0.35">
      <c r="X515" t="s">
        <v>703</v>
      </c>
    </row>
    <row r="516" spans="24:24" x14ac:dyDescent="0.35">
      <c r="X516" t="s">
        <v>704</v>
      </c>
    </row>
    <row r="517" spans="24:24" x14ac:dyDescent="0.35">
      <c r="X517" t="s">
        <v>705</v>
      </c>
    </row>
    <row r="518" spans="24:24" x14ac:dyDescent="0.35">
      <c r="X518" t="s">
        <v>706</v>
      </c>
    </row>
    <row r="519" spans="24:24" x14ac:dyDescent="0.35">
      <c r="X519" t="s">
        <v>707</v>
      </c>
    </row>
    <row r="520" spans="24:24" x14ac:dyDescent="0.35">
      <c r="X520" t="s">
        <v>708</v>
      </c>
    </row>
    <row r="521" spans="24:24" x14ac:dyDescent="0.35">
      <c r="X521" t="s">
        <v>709</v>
      </c>
    </row>
    <row r="522" spans="24:24" x14ac:dyDescent="0.35">
      <c r="X522" t="s">
        <v>710</v>
      </c>
    </row>
    <row r="523" spans="24:24" x14ac:dyDescent="0.35">
      <c r="X523" t="s">
        <v>711</v>
      </c>
    </row>
    <row r="524" spans="24:24" x14ac:dyDescent="0.35">
      <c r="X524" t="s">
        <v>712</v>
      </c>
    </row>
    <row r="525" spans="24:24" x14ac:dyDescent="0.35">
      <c r="X525" t="s">
        <v>713</v>
      </c>
    </row>
    <row r="526" spans="24:24" x14ac:dyDescent="0.35">
      <c r="X526" t="s">
        <v>714</v>
      </c>
    </row>
    <row r="527" spans="24:24" x14ac:dyDescent="0.35">
      <c r="X527" t="s">
        <v>715</v>
      </c>
    </row>
    <row r="528" spans="24:24" x14ac:dyDescent="0.35">
      <c r="X528" t="s">
        <v>716</v>
      </c>
    </row>
    <row r="529" spans="24:24" x14ac:dyDescent="0.35">
      <c r="X529" t="s">
        <v>717</v>
      </c>
    </row>
    <row r="530" spans="24:24" x14ac:dyDescent="0.35">
      <c r="X530" t="s">
        <v>718</v>
      </c>
    </row>
    <row r="531" spans="24:24" x14ac:dyDescent="0.35">
      <c r="X531" t="s">
        <v>719</v>
      </c>
    </row>
    <row r="532" spans="24:24" x14ac:dyDescent="0.35">
      <c r="X532" t="s">
        <v>720</v>
      </c>
    </row>
    <row r="533" spans="24:24" x14ac:dyDescent="0.35">
      <c r="X533" t="s">
        <v>721</v>
      </c>
    </row>
    <row r="534" spans="24:24" x14ac:dyDescent="0.35">
      <c r="X534" t="s">
        <v>722</v>
      </c>
    </row>
    <row r="535" spans="24:24" x14ac:dyDescent="0.35">
      <c r="X535" t="s">
        <v>723</v>
      </c>
    </row>
    <row r="536" spans="24:24" x14ac:dyDescent="0.35">
      <c r="X536" t="s">
        <v>724</v>
      </c>
    </row>
    <row r="537" spans="24:24" x14ac:dyDescent="0.35">
      <c r="X537" t="s">
        <v>725</v>
      </c>
    </row>
    <row r="538" spans="24:24" x14ac:dyDescent="0.35">
      <c r="X538" t="s">
        <v>726</v>
      </c>
    </row>
    <row r="539" spans="24:24" x14ac:dyDescent="0.35">
      <c r="X539" t="s">
        <v>727</v>
      </c>
    </row>
    <row r="540" spans="24:24" x14ac:dyDescent="0.35">
      <c r="X540" t="s">
        <v>728</v>
      </c>
    </row>
    <row r="541" spans="24:24" x14ac:dyDescent="0.35">
      <c r="X541" t="s">
        <v>729</v>
      </c>
    </row>
    <row r="542" spans="24:24" x14ac:dyDescent="0.35">
      <c r="X542" t="s">
        <v>730</v>
      </c>
    </row>
    <row r="543" spans="24:24" x14ac:dyDescent="0.35">
      <c r="X543" t="s">
        <v>731</v>
      </c>
    </row>
    <row r="544" spans="24:24" x14ac:dyDescent="0.35">
      <c r="X544" t="s">
        <v>732</v>
      </c>
    </row>
    <row r="545" spans="24:24" x14ac:dyDescent="0.35">
      <c r="X545" t="s">
        <v>733</v>
      </c>
    </row>
    <row r="546" spans="24:24" x14ac:dyDescent="0.35">
      <c r="X546" t="s">
        <v>734</v>
      </c>
    </row>
    <row r="547" spans="24:24" x14ac:dyDescent="0.35">
      <c r="X547" t="s">
        <v>735</v>
      </c>
    </row>
    <row r="548" spans="24:24" x14ac:dyDescent="0.35">
      <c r="X548" t="s">
        <v>736</v>
      </c>
    </row>
    <row r="549" spans="24:24" x14ac:dyDescent="0.35">
      <c r="X549" t="s">
        <v>737</v>
      </c>
    </row>
    <row r="550" spans="24:24" x14ac:dyDescent="0.35">
      <c r="X550" t="s">
        <v>738</v>
      </c>
    </row>
    <row r="551" spans="24:24" x14ac:dyDescent="0.35">
      <c r="X551" t="s">
        <v>739</v>
      </c>
    </row>
    <row r="552" spans="24:24" x14ac:dyDescent="0.35">
      <c r="X552" t="s">
        <v>740</v>
      </c>
    </row>
    <row r="553" spans="24:24" x14ac:dyDescent="0.35">
      <c r="X553" t="s">
        <v>741</v>
      </c>
    </row>
    <row r="554" spans="24:24" x14ac:dyDescent="0.35">
      <c r="X554" t="s">
        <v>742</v>
      </c>
    </row>
    <row r="555" spans="24:24" x14ac:dyDescent="0.35">
      <c r="X555" t="s">
        <v>743</v>
      </c>
    </row>
    <row r="556" spans="24:24" x14ac:dyDescent="0.35">
      <c r="X556" t="s">
        <v>744</v>
      </c>
    </row>
    <row r="557" spans="24:24" x14ac:dyDescent="0.35">
      <c r="X557" t="s">
        <v>745</v>
      </c>
    </row>
    <row r="558" spans="24:24" x14ac:dyDescent="0.35">
      <c r="X558" t="s">
        <v>746</v>
      </c>
    </row>
    <row r="559" spans="24:24" x14ac:dyDescent="0.35">
      <c r="X559" t="s">
        <v>747</v>
      </c>
    </row>
    <row r="560" spans="24:24" x14ac:dyDescent="0.35">
      <c r="X560" t="s">
        <v>748</v>
      </c>
    </row>
    <row r="561" spans="24:24" x14ac:dyDescent="0.35">
      <c r="X561" t="s">
        <v>749</v>
      </c>
    </row>
    <row r="562" spans="24:24" x14ac:dyDescent="0.35">
      <c r="X562" t="s">
        <v>750</v>
      </c>
    </row>
    <row r="563" spans="24:24" x14ac:dyDescent="0.35">
      <c r="X563" t="s">
        <v>751</v>
      </c>
    </row>
    <row r="564" spans="24:24" x14ac:dyDescent="0.35">
      <c r="X564" t="s">
        <v>752</v>
      </c>
    </row>
    <row r="565" spans="24:24" x14ac:dyDescent="0.35">
      <c r="X565" t="s">
        <v>753</v>
      </c>
    </row>
    <row r="566" spans="24:24" x14ac:dyDescent="0.35">
      <c r="X566" t="s">
        <v>754</v>
      </c>
    </row>
    <row r="567" spans="24:24" x14ac:dyDescent="0.35">
      <c r="X567" t="s">
        <v>755</v>
      </c>
    </row>
    <row r="568" spans="24:24" x14ac:dyDescent="0.35">
      <c r="X568" t="s">
        <v>756</v>
      </c>
    </row>
    <row r="569" spans="24:24" x14ac:dyDescent="0.35">
      <c r="X569" t="s">
        <v>757</v>
      </c>
    </row>
    <row r="570" spans="24:24" x14ac:dyDescent="0.35">
      <c r="X570" t="s">
        <v>758</v>
      </c>
    </row>
    <row r="571" spans="24:24" x14ac:dyDescent="0.35">
      <c r="X571" t="s">
        <v>759</v>
      </c>
    </row>
    <row r="572" spans="24:24" x14ac:dyDescent="0.35">
      <c r="X572" t="s">
        <v>760</v>
      </c>
    </row>
    <row r="573" spans="24:24" x14ac:dyDescent="0.35">
      <c r="X573" t="s">
        <v>761</v>
      </c>
    </row>
    <row r="574" spans="24:24" x14ac:dyDescent="0.35">
      <c r="X574" t="s">
        <v>762</v>
      </c>
    </row>
    <row r="575" spans="24:24" x14ac:dyDescent="0.35">
      <c r="X575" t="s">
        <v>763</v>
      </c>
    </row>
    <row r="576" spans="24:24" x14ac:dyDescent="0.35">
      <c r="X576" t="s">
        <v>764</v>
      </c>
    </row>
    <row r="577" spans="24:24" x14ac:dyDescent="0.35">
      <c r="X577" t="s">
        <v>765</v>
      </c>
    </row>
    <row r="578" spans="24:24" x14ac:dyDescent="0.35">
      <c r="X578" t="s">
        <v>766</v>
      </c>
    </row>
    <row r="579" spans="24:24" x14ac:dyDescent="0.35">
      <c r="X579" t="s">
        <v>767</v>
      </c>
    </row>
    <row r="580" spans="24:24" x14ac:dyDescent="0.35">
      <c r="X580" t="s">
        <v>768</v>
      </c>
    </row>
    <row r="581" spans="24:24" x14ac:dyDescent="0.35">
      <c r="X581" t="s">
        <v>769</v>
      </c>
    </row>
    <row r="582" spans="24:24" x14ac:dyDescent="0.35">
      <c r="X582" t="s">
        <v>770</v>
      </c>
    </row>
    <row r="583" spans="24:24" x14ac:dyDescent="0.35">
      <c r="X583" t="s">
        <v>771</v>
      </c>
    </row>
    <row r="584" spans="24:24" x14ac:dyDescent="0.35">
      <c r="X584" t="s">
        <v>772</v>
      </c>
    </row>
    <row r="585" spans="24:24" x14ac:dyDescent="0.35">
      <c r="X585" t="s">
        <v>773</v>
      </c>
    </row>
    <row r="586" spans="24:24" x14ac:dyDescent="0.35">
      <c r="X586" t="s">
        <v>774</v>
      </c>
    </row>
    <row r="587" spans="24:24" x14ac:dyDescent="0.35">
      <c r="X587" t="s">
        <v>775</v>
      </c>
    </row>
    <row r="588" spans="24:24" x14ac:dyDescent="0.35">
      <c r="X588" t="s">
        <v>776</v>
      </c>
    </row>
    <row r="589" spans="24:24" x14ac:dyDescent="0.35">
      <c r="X589" t="s">
        <v>777</v>
      </c>
    </row>
    <row r="590" spans="24:24" x14ac:dyDescent="0.35">
      <c r="X590" t="s">
        <v>778</v>
      </c>
    </row>
    <row r="591" spans="24:24" x14ac:dyDescent="0.35">
      <c r="X591" t="s">
        <v>779</v>
      </c>
    </row>
    <row r="592" spans="24:24" x14ac:dyDescent="0.35">
      <c r="X592" t="s">
        <v>780</v>
      </c>
    </row>
    <row r="593" spans="24:24" x14ac:dyDescent="0.35">
      <c r="X593" t="s">
        <v>781</v>
      </c>
    </row>
    <row r="594" spans="24:24" x14ac:dyDescent="0.35">
      <c r="X594" t="s">
        <v>782</v>
      </c>
    </row>
    <row r="595" spans="24:24" x14ac:dyDescent="0.35">
      <c r="X595" t="s">
        <v>783</v>
      </c>
    </row>
    <row r="596" spans="24:24" x14ac:dyDescent="0.35">
      <c r="X596" t="s">
        <v>784</v>
      </c>
    </row>
    <row r="597" spans="24:24" x14ac:dyDescent="0.35">
      <c r="X597" t="s">
        <v>785</v>
      </c>
    </row>
    <row r="598" spans="24:24" x14ac:dyDescent="0.35">
      <c r="X598" t="s">
        <v>786</v>
      </c>
    </row>
    <row r="599" spans="24:24" x14ac:dyDescent="0.35">
      <c r="X599" t="s">
        <v>787</v>
      </c>
    </row>
    <row r="600" spans="24:24" x14ac:dyDescent="0.35">
      <c r="X600" t="s">
        <v>788</v>
      </c>
    </row>
    <row r="601" spans="24:24" x14ac:dyDescent="0.35">
      <c r="X601" t="s">
        <v>789</v>
      </c>
    </row>
    <row r="602" spans="24:24" x14ac:dyDescent="0.35">
      <c r="X602" t="s">
        <v>790</v>
      </c>
    </row>
    <row r="603" spans="24:24" x14ac:dyDescent="0.35">
      <c r="X603" t="s">
        <v>791</v>
      </c>
    </row>
    <row r="604" spans="24:24" x14ac:dyDescent="0.35">
      <c r="X604" t="s">
        <v>792</v>
      </c>
    </row>
    <row r="605" spans="24:24" x14ac:dyDescent="0.35">
      <c r="X605" t="s">
        <v>793</v>
      </c>
    </row>
    <row r="606" spans="24:24" x14ac:dyDescent="0.35">
      <c r="X606" t="s">
        <v>794</v>
      </c>
    </row>
    <row r="607" spans="24:24" x14ac:dyDescent="0.35">
      <c r="X607" t="s">
        <v>795</v>
      </c>
    </row>
    <row r="608" spans="24:24" x14ac:dyDescent="0.35">
      <c r="X608" t="s">
        <v>796</v>
      </c>
    </row>
    <row r="609" spans="24:24" x14ac:dyDescent="0.35">
      <c r="X609" t="s">
        <v>797</v>
      </c>
    </row>
    <row r="610" spans="24:24" x14ac:dyDescent="0.35">
      <c r="X610" t="s">
        <v>798</v>
      </c>
    </row>
    <row r="611" spans="24:24" x14ac:dyDescent="0.35">
      <c r="X611" t="s">
        <v>799</v>
      </c>
    </row>
    <row r="612" spans="24:24" x14ac:dyDescent="0.35">
      <c r="X612" t="s">
        <v>800</v>
      </c>
    </row>
    <row r="613" spans="24:24" x14ac:dyDescent="0.35">
      <c r="X613" t="s">
        <v>801</v>
      </c>
    </row>
    <row r="614" spans="24:24" x14ac:dyDescent="0.35">
      <c r="X614" t="s">
        <v>802</v>
      </c>
    </row>
    <row r="615" spans="24:24" x14ac:dyDescent="0.35">
      <c r="X615" t="s">
        <v>803</v>
      </c>
    </row>
    <row r="616" spans="24:24" x14ac:dyDescent="0.35">
      <c r="X616" t="s">
        <v>804</v>
      </c>
    </row>
    <row r="617" spans="24:24" x14ac:dyDescent="0.35">
      <c r="X617" t="s">
        <v>805</v>
      </c>
    </row>
    <row r="618" spans="24:24" x14ac:dyDescent="0.35">
      <c r="X618" t="s">
        <v>806</v>
      </c>
    </row>
    <row r="619" spans="24:24" x14ac:dyDescent="0.35">
      <c r="X619" t="s">
        <v>807</v>
      </c>
    </row>
    <row r="620" spans="24:24" x14ac:dyDescent="0.35">
      <c r="X620" t="s">
        <v>808</v>
      </c>
    </row>
    <row r="621" spans="24:24" x14ac:dyDescent="0.35">
      <c r="X621" t="s">
        <v>809</v>
      </c>
    </row>
    <row r="622" spans="24:24" x14ac:dyDescent="0.35">
      <c r="X622" t="s">
        <v>810</v>
      </c>
    </row>
    <row r="623" spans="24:24" x14ac:dyDescent="0.35">
      <c r="X623" t="s">
        <v>811</v>
      </c>
    </row>
    <row r="624" spans="24:24" x14ac:dyDescent="0.35">
      <c r="X624" t="s">
        <v>812</v>
      </c>
    </row>
    <row r="625" spans="24:24" x14ac:dyDescent="0.35">
      <c r="X625" t="s">
        <v>813</v>
      </c>
    </row>
    <row r="626" spans="24:24" x14ac:dyDescent="0.35">
      <c r="X626" t="s">
        <v>814</v>
      </c>
    </row>
    <row r="627" spans="24:24" x14ac:dyDescent="0.35">
      <c r="X627" t="s">
        <v>815</v>
      </c>
    </row>
    <row r="628" spans="24:24" x14ac:dyDescent="0.35">
      <c r="X628" t="s">
        <v>816</v>
      </c>
    </row>
    <row r="629" spans="24:24" x14ac:dyDescent="0.35">
      <c r="X629" t="s">
        <v>817</v>
      </c>
    </row>
    <row r="630" spans="24:24" x14ac:dyDescent="0.35">
      <c r="X630" t="s">
        <v>818</v>
      </c>
    </row>
    <row r="631" spans="24:24" x14ac:dyDescent="0.35">
      <c r="X631" t="s">
        <v>819</v>
      </c>
    </row>
    <row r="632" spans="24:24" x14ac:dyDescent="0.35">
      <c r="X632" t="s">
        <v>820</v>
      </c>
    </row>
    <row r="633" spans="24:24" x14ac:dyDescent="0.35">
      <c r="X633" t="s">
        <v>821</v>
      </c>
    </row>
    <row r="634" spans="24:24" x14ac:dyDescent="0.35">
      <c r="X634" t="s">
        <v>822</v>
      </c>
    </row>
    <row r="635" spans="24:24" x14ac:dyDescent="0.35">
      <c r="X635" t="s">
        <v>823</v>
      </c>
    </row>
    <row r="636" spans="24:24" x14ac:dyDescent="0.35">
      <c r="X636" t="s">
        <v>824</v>
      </c>
    </row>
    <row r="637" spans="24:24" x14ac:dyDescent="0.35">
      <c r="X637" t="s">
        <v>825</v>
      </c>
    </row>
    <row r="638" spans="24:24" x14ac:dyDescent="0.35">
      <c r="X638" t="s">
        <v>826</v>
      </c>
    </row>
    <row r="639" spans="24:24" x14ac:dyDescent="0.35">
      <c r="X639" t="s">
        <v>827</v>
      </c>
    </row>
    <row r="640" spans="24:24" x14ac:dyDescent="0.35">
      <c r="X640" t="s">
        <v>828</v>
      </c>
    </row>
    <row r="641" spans="24:24" x14ac:dyDescent="0.35">
      <c r="X641" t="s">
        <v>829</v>
      </c>
    </row>
    <row r="642" spans="24:24" x14ac:dyDescent="0.35">
      <c r="X642" t="s">
        <v>830</v>
      </c>
    </row>
    <row r="643" spans="24:24" x14ac:dyDescent="0.35">
      <c r="X643" t="s">
        <v>831</v>
      </c>
    </row>
    <row r="644" spans="24:24" x14ac:dyDescent="0.35">
      <c r="X644" t="s">
        <v>832</v>
      </c>
    </row>
    <row r="645" spans="24:24" x14ac:dyDescent="0.35">
      <c r="X645" t="s">
        <v>833</v>
      </c>
    </row>
    <row r="646" spans="24:24" x14ac:dyDescent="0.35">
      <c r="X646" t="s">
        <v>834</v>
      </c>
    </row>
    <row r="647" spans="24:24" x14ac:dyDescent="0.35">
      <c r="X647" t="s">
        <v>835</v>
      </c>
    </row>
    <row r="648" spans="24:24" x14ac:dyDescent="0.35">
      <c r="X648" t="s">
        <v>836</v>
      </c>
    </row>
    <row r="649" spans="24:24" x14ac:dyDescent="0.35">
      <c r="X649" t="s">
        <v>837</v>
      </c>
    </row>
    <row r="650" spans="24:24" x14ac:dyDescent="0.35">
      <c r="X650" t="s">
        <v>838</v>
      </c>
    </row>
    <row r="651" spans="24:24" x14ac:dyDescent="0.35">
      <c r="X651" t="s">
        <v>839</v>
      </c>
    </row>
    <row r="652" spans="24:24" x14ac:dyDescent="0.35">
      <c r="X652" t="s">
        <v>840</v>
      </c>
    </row>
    <row r="653" spans="24:24" x14ac:dyDescent="0.35">
      <c r="X653" t="s">
        <v>841</v>
      </c>
    </row>
    <row r="654" spans="24:24" x14ac:dyDescent="0.35">
      <c r="X654" t="s">
        <v>842</v>
      </c>
    </row>
    <row r="655" spans="24:24" x14ac:dyDescent="0.35">
      <c r="X655" t="s">
        <v>843</v>
      </c>
    </row>
    <row r="656" spans="24:24" x14ac:dyDescent="0.35">
      <c r="X656" t="s">
        <v>844</v>
      </c>
    </row>
    <row r="657" spans="24:24" x14ac:dyDescent="0.35">
      <c r="X657" t="s">
        <v>845</v>
      </c>
    </row>
    <row r="658" spans="24:24" x14ac:dyDescent="0.35">
      <c r="X658" t="s">
        <v>846</v>
      </c>
    </row>
    <row r="659" spans="24:24" x14ac:dyDescent="0.35">
      <c r="X659" t="s">
        <v>847</v>
      </c>
    </row>
    <row r="660" spans="24:24" x14ac:dyDescent="0.35">
      <c r="X660" t="s">
        <v>848</v>
      </c>
    </row>
    <row r="661" spans="24:24" x14ac:dyDescent="0.35">
      <c r="X661" t="s">
        <v>849</v>
      </c>
    </row>
    <row r="662" spans="24:24" x14ac:dyDescent="0.35">
      <c r="X662" t="s">
        <v>850</v>
      </c>
    </row>
    <row r="663" spans="24:24" x14ac:dyDescent="0.35">
      <c r="X663" t="s">
        <v>851</v>
      </c>
    </row>
    <row r="664" spans="24:24" x14ac:dyDescent="0.35">
      <c r="X664" t="s">
        <v>852</v>
      </c>
    </row>
    <row r="665" spans="24:24" x14ac:dyDescent="0.35">
      <c r="X665" t="s">
        <v>853</v>
      </c>
    </row>
    <row r="666" spans="24:24" x14ac:dyDescent="0.35">
      <c r="X666" t="s">
        <v>854</v>
      </c>
    </row>
    <row r="667" spans="24:24" x14ac:dyDescent="0.35">
      <c r="X667" t="s">
        <v>855</v>
      </c>
    </row>
    <row r="668" spans="24:24" x14ac:dyDescent="0.35">
      <c r="X668" t="s">
        <v>856</v>
      </c>
    </row>
    <row r="669" spans="24:24" x14ac:dyDescent="0.35">
      <c r="X669" t="s">
        <v>857</v>
      </c>
    </row>
    <row r="670" spans="24:24" x14ac:dyDescent="0.35">
      <c r="X670" t="s">
        <v>858</v>
      </c>
    </row>
    <row r="671" spans="24:24" x14ac:dyDescent="0.35">
      <c r="X671" t="s">
        <v>859</v>
      </c>
    </row>
    <row r="672" spans="24:24" x14ac:dyDescent="0.35">
      <c r="X672" t="s">
        <v>860</v>
      </c>
    </row>
    <row r="673" spans="24:24" x14ac:dyDescent="0.35">
      <c r="X673" t="s">
        <v>861</v>
      </c>
    </row>
    <row r="674" spans="24:24" x14ac:dyDescent="0.35">
      <c r="X674" t="s">
        <v>862</v>
      </c>
    </row>
    <row r="675" spans="24:24" x14ac:dyDescent="0.35">
      <c r="X675" t="s">
        <v>863</v>
      </c>
    </row>
    <row r="676" spans="24:24" x14ac:dyDescent="0.35">
      <c r="X676" t="s">
        <v>864</v>
      </c>
    </row>
    <row r="677" spans="24:24" x14ac:dyDescent="0.35">
      <c r="X677" t="s">
        <v>865</v>
      </c>
    </row>
    <row r="678" spans="24:24" x14ac:dyDescent="0.35">
      <c r="X678" t="s">
        <v>866</v>
      </c>
    </row>
    <row r="679" spans="24:24" x14ac:dyDescent="0.35">
      <c r="X679" t="s">
        <v>867</v>
      </c>
    </row>
    <row r="680" spans="24:24" x14ac:dyDescent="0.35">
      <c r="X680" t="s">
        <v>868</v>
      </c>
    </row>
    <row r="681" spans="24:24" x14ac:dyDescent="0.35">
      <c r="X681" t="s">
        <v>869</v>
      </c>
    </row>
    <row r="682" spans="24:24" x14ac:dyDescent="0.35">
      <c r="X682" t="s">
        <v>870</v>
      </c>
    </row>
    <row r="683" spans="24:24" x14ac:dyDescent="0.35">
      <c r="X683" t="s">
        <v>871</v>
      </c>
    </row>
    <row r="684" spans="24:24" x14ac:dyDescent="0.35">
      <c r="X684" t="s">
        <v>872</v>
      </c>
    </row>
    <row r="685" spans="24:24" x14ac:dyDescent="0.35">
      <c r="X685" t="s">
        <v>873</v>
      </c>
    </row>
    <row r="686" spans="24:24" x14ac:dyDescent="0.35">
      <c r="X686" t="s">
        <v>874</v>
      </c>
    </row>
    <row r="687" spans="24:24" x14ac:dyDescent="0.35">
      <c r="X687" t="s">
        <v>875</v>
      </c>
    </row>
    <row r="688" spans="24:24" x14ac:dyDescent="0.35">
      <c r="X688" t="s">
        <v>876</v>
      </c>
    </row>
    <row r="689" spans="24:24" x14ac:dyDescent="0.35">
      <c r="X689" t="s">
        <v>877</v>
      </c>
    </row>
    <row r="690" spans="24:24" x14ac:dyDescent="0.35">
      <c r="X690" t="s">
        <v>878</v>
      </c>
    </row>
    <row r="691" spans="24:24" x14ac:dyDescent="0.35">
      <c r="X691" t="s">
        <v>879</v>
      </c>
    </row>
    <row r="692" spans="24:24" x14ac:dyDescent="0.35">
      <c r="X692" t="s">
        <v>880</v>
      </c>
    </row>
    <row r="693" spans="24:24" x14ac:dyDescent="0.35">
      <c r="X693" t="s">
        <v>881</v>
      </c>
    </row>
    <row r="694" spans="24:24" x14ac:dyDescent="0.35">
      <c r="X694" t="s">
        <v>882</v>
      </c>
    </row>
    <row r="695" spans="24:24" x14ac:dyDescent="0.35">
      <c r="X695" t="s">
        <v>883</v>
      </c>
    </row>
    <row r="696" spans="24:24" x14ac:dyDescent="0.35">
      <c r="X696" t="s">
        <v>884</v>
      </c>
    </row>
    <row r="697" spans="24:24" x14ac:dyDescent="0.35">
      <c r="X697" t="s">
        <v>885</v>
      </c>
    </row>
    <row r="698" spans="24:24" x14ac:dyDescent="0.35">
      <c r="X698" t="s">
        <v>886</v>
      </c>
    </row>
    <row r="699" spans="24:24" x14ac:dyDescent="0.35">
      <c r="X699" t="s">
        <v>887</v>
      </c>
    </row>
    <row r="700" spans="24:24" x14ac:dyDescent="0.35">
      <c r="X700" t="s">
        <v>888</v>
      </c>
    </row>
    <row r="701" spans="24:24" x14ac:dyDescent="0.35">
      <c r="X701" t="s">
        <v>889</v>
      </c>
    </row>
    <row r="702" spans="24:24" x14ac:dyDescent="0.35">
      <c r="X702" t="s">
        <v>890</v>
      </c>
    </row>
    <row r="703" spans="24:24" x14ac:dyDescent="0.35">
      <c r="X703" t="s">
        <v>891</v>
      </c>
    </row>
    <row r="704" spans="24:24" x14ac:dyDescent="0.35">
      <c r="X704" t="s">
        <v>892</v>
      </c>
    </row>
    <row r="705" spans="24:24" x14ac:dyDescent="0.35">
      <c r="X705" t="s">
        <v>893</v>
      </c>
    </row>
    <row r="706" spans="24:24" x14ac:dyDescent="0.35">
      <c r="X706" t="s">
        <v>894</v>
      </c>
    </row>
    <row r="707" spans="24:24" x14ac:dyDescent="0.35">
      <c r="X707" t="s">
        <v>895</v>
      </c>
    </row>
    <row r="708" spans="24:24" x14ac:dyDescent="0.35">
      <c r="X708" t="s">
        <v>896</v>
      </c>
    </row>
    <row r="709" spans="24:24" x14ac:dyDescent="0.35">
      <c r="X709" t="s">
        <v>897</v>
      </c>
    </row>
    <row r="710" spans="24:24" x14ac:dyDescent="0.35">
      <c r="X710" t="s">
        <v>898</v>
      </c>
    </row>
    <row r="711" spans="24:24" x14ac:dyDescent="0.35">
      <c r="X711" t="s">
        <v>899</v>
      </c>
    </row>
    <row r="712" spans="24:24" x14ac:dyDescent="0.35">
      <c r="X712" t="s">
        <v>900</v>
      </c>
    </row>
    <row r="713" spans="24:24" x14ac:dyDescent="0.35">
      <c r="X713" t="s">
        <v>901</v>
      </c>
    </row>
    <row r="714" spans="24:24" x14ac:dyDescent="0.35">
      <c r="X714" t="s">
        <v>902</v>
      </c>
    </row>
    <row r="715" spans="24:24" x14ac:dyDescent="0.35">
      <c r="X715" t="s">
        <v>903</v>
      </c>
    </row>
    <row r="716" spans="24:24" x14ac:dyDescent="0.35">
      <c r="X716" t="s">
        <v>904</v>
      </c>
    </row>
    <row r="717" spans="24:24" x14ac:dyDescent="0.35">
      <c r="X717" t="s">
        <v>905</v>
      </c>
    </row>
    <row r="718" spans="24:24" x14ac:dyDescent="0.35">
      <c r="X718" t="s">
        <v>906</v>
      </c>
    </row>
    <row r="719" spans="24:24" x14ac:dyDescent="0.35">
      <c r="X719" t="s">
        <v>907</v>
      </c>
    </row>
    <row r="720" spans="24:24" x14ac:dyDescent="0.35">
      <c r="X720" t="s">
        <v>908</v>
      </c>
    </row>
    <row r="721" spans="24:24" x14ac:dyDescent="0.35">
      <c r="X721" t="s">
        <v>909</v>
      </c>
    </row>
    <row r="722" spans="24:24" x14ac:dyDescent="0.35">
      <c r="X722" t="s">
        <v>910</v>
      </c>
    </row>
    <row r="723" spans="24:24" x14ac:dyDescent="0.35">
      <c r="X723" t="s">
        <v>911</v>
      </c>
    </row>
    <row r="724" spans="24:24" x14ac:dyDescent="0.35">
      <c r="X724" t="s">
        <v>912</v>
      </c>
    </row>
    <row r="725" spans="24:24" x14ac:dyDescent="0.35">
      <c r="X725" t="s">
        <v>913</v>
      </c>
    </row>
    <row r="726" spans="24:24" x14ac:dyDescent="0.35">
      <c r="X726" t="s">
        <v>914</v>
      </c>
    </row>
    <row r="727" spans="24:24" x14ac:dyDescent="0.35">
      <c r="X727" t="s">
        <v>915</v>
      </c>
    </row>
    <row r="728" spans="24:24" x14ac:dyDescent="0.35">
      <c r="X728" t="s">
        <v>916</v>
      </c>
    </row>
    <row r="729" spans="24:24" x14ac:dyDescent="0.35">
      <c r="X729" t="s">
        <v>917</v>
      </c>
    </row>
    <row r="730" spans="24:24" x14ac:dyDescent="0.35">
      <c r="X730" t="s">
        <v>918</v>
      </c>
    </row>
    <row r="731" spans="24:24" x14ac:dyDescent="0.35">
      <c r="X731" t="s">
        <v>919</v>
      </c>
    </row>
    <row r="732" spans="24:24" x14ac:dyDescent="0.35">
      <c r="X732" t="s">
        <v>920</v>
      </c>
    </row>
    <row r="733" spans="24:24" x14ac:dyDescent="0.35">
      <c r="X733" t="s">
        <v>921</v>
      </c>
    </row>
    <row r="734" spans="24:24" x14ac:dyDescent="0.35">
      <c r="X734" t="s">
        <v>922</v>
      </c>
    </row>
    <row r="735" spans="24:24" x14ac:dyDescent="0.35">
      <c r="X735" t="s">
        <v>923</v>
      </c>
    </row>
    <row r="736" spans="24:24" x14ac:dyDescent="0.35">
      <c r="X736" t="s">
        <v>924</v>
      </c>
    </row>
    <row r="737" spans="24:24" x14ac:dyDescent="0.35">
      <c r="X737" t="s">
        <v>925</v>
      </c>
    </row>
    <row r="738" spans="24:24" x14ac:dyDescent="0.35">
      <c r="X738" t="s">
        <v>926</v>
      </c>
    </row>
    <row r="739" spans="24:24" x14ac:dyDescent="0.35">
      <c r="X739" t="s">
        <v>927</v>
      </c>
    </row>
    <row r="740" spans="24:24" x14ac:dyDescent="0.35">
      <c r="X740" t="s">
        <v>928</v>
      </c>
    </row>
    <row r="741" spans="24:24" x14ac:dyDescent="0.35">
      <c r="X741" t="s">
        <v>929</v>
      </c>
    </row>
    <row r="742" spans="24:24" x14ac:dyDescent="0.35">
      <c r="X742" t="s">
        <v>930</v>
      </c>
    </row>
    <row r="743" spans="24:24" x14ac:dyDescent="0.35">
      <c r="X743" t="s">
        <v>931</v>
      </c>
    </row>
    <row r="744" spans="24:24" x14ac:dyDescent="0.35">
      <c r="X744" t="s">
        <v>932</v>
      </c>
    </row>
    <row r="745" spans="24:24" x14ac:dyDescent="0.35">
      <c r="X745" t="s">
        <v>933</v>
      </c>
    </row>
    <row r="746" spans="24:24" x14ac:dyDescent="0.35">
      <c r="X746" t="s">
        <v>934</v>
      </c>
    </row>
    <row r="747" spans="24:24" x14ac:dyDescent="0.35">
      <c r="X747" t="s">
        <v>935</v>
      </c>
    </row>
    <row r="748" spans="24:24" x14ac:dyDescent="0.35">
      <c r="X748" t="s">
        <v>936</v>
      </c>
    </row>
    <row r="749" spans="24:24" x14ac:dyDescent="0.35">
      <c r="X749" t="s">
        <v>937</v>
      </c>
    </row>
    <row r="750" spans="24:24" x14ac:dyDescent="0.35">
      <c r="X750" t="s">
        <v>938</v>
      </c>
    </row>
    <row r="751" spans="24:24" x14ac:dyDescent="0.35">
      <c r="X751" t="s">
        <v>939</v>
      </c>
    </row>
    <row r="752" spans="24:24" x14ac:dyDescent="0.35">
      <c r="X752" t="s">
        <v>940</v>
      </c>
    </row>
    <row r="753" spans="24:24" x14ac:dyDescent="0.35">
      <c r="X753" t="s">
        <v>941</v>
      </c>
    </row>
    <row r="754" spans="24:24" x14ac:dyDescent="0.35">
      <c r="X754" t="s">
        <v>942</v>
      </c>
    </row>
    <row r="755" spans="24:24" x14ac:dyDescent="0.35">
      <c r="X755" t="s">
        <v>943</v>
      </c>
    </row>
    <row r="756" spans="24:24" x14ac:dyDescent="0.35">
      <c r="X756" t="s">
        <v>944</v>
      </c>
    </row>
    <row r="757" spans="24:24" x14ac:dyDescent="0.35">
      <c r="X757" t="s">
        <v>945</v>
      </c>
    </row>
    <row r="758" spans="24:24" x14ac:dyDescent="0.35">
      <c r="X758" t="s">
        <v>946</v>
      </c>
    </row>
    <row r="759" spans="24:24" x14ac:dyDescent="0.35">
      <c r="X759" t="s">
        <v>947</v>
      </c>
    </row>
    <row r="760" spans="24:24" x14ac:dyDescent="0.35">
      <c r="X760" t="s">
        <v>948</v>
      </c>
    </row>
    <row r="761" spans="24:24" x14ac:dyDescent="0.35">
      <c r="X761" t="s">
        <v>949</v>
      </c>
    </row>
    <row r="762" spans="24:24" x14ac:dyDescent="0.35">
      <c r="X762" t="s">
        <v>950</v>
      </c>
    </row>
    <row r="763" spans="24:24" x14ac:dyDescent="0.35">
      <c r="X763" t="s">
        <v>951</v>
      </c>
    </row>
    <row r="764" spans="24:24" x14ac:dyDescent="0.35">
      <c r="X764" t="s">
        <v>952</v>
      </c>
    </row>
    <row r="765" spans="24:24" x14ac:dyDescent="0.35">
      <c r="X765" t="s">
        <v>953</v>
      </c>
    </row>
    <row r="766" spans="24:24" x14ac:dyDescent="0.35">
      <c r="X766" t="s">
        <v>954</v>
      </c>
    </row>
    <row r="767" spans="24:24" x14ac:dyDescent="0.35">
      <c r="X767" t="s">
        <v>955</v>
      </c>
    </row>
    <row r="768" spans="24:24" x14ac:dyDescent="0.35">
      <c r="X768" t="s">
        <v>956</v>
      </c>
    </row>
    <row r="769" spans="24:24" x14ac:dyDescent="0.35">
      <c r="X769" t="s">
        <v>957</v>
      </c>
    </row>
    <row r="770" spans="24:24" x14ac:dyDescent="0.35">
      <c r="X770" t="s">
        <v>958</v>
      </c>
    </row>
    <row r="771" spans="24:24" x14ac:dyDescent="0.35">
      <c r="X771" t="s">
        <v>959</v>
      </c>
    </row>
    <row r="772" spans="24:24" x14ac:dyDescent="0.35">
      <c r="X772" t="s">
        <v>960</v>
      </c>
    </row>
    <row r="773" spans="24:24" x14ac:dyDescent="0.35">
      <c r="X773" t="s">
        <v>961</v>
      </c>
    </row>
    <row r="774" spans="24:24" x14ac:dyDescent="0.35">
      <c r="X774" t="s">
        <v>962</v>
      </c>
    </row>
    <row r="775" spans="24:24" x14ac:dyDescent="0.35">
      <c r="X775" t="s">
        <v>963</v>
      </c>
    </row>
    <row r="776" spans="24:24" x14ac:dyDescent="0.35">
      <c r="X776" t="s">
        <v>964</v>
      </c>
    </row>
    <row r="777" spans="24:24" x14ac:dyDescent="0.35">
      <c r="X777" t="s">
        <v>965</v>
      </c>
    </row>
    <row r="778" spans="24:24" x14ac:dyDescent="0.35">
      <c r="X778" t="s">
        <v>966</v>
      </c>
    </row>
    <row r="779" spans="24:24" x14ac:dyDescent="0.35">
      <c r="X779" t="s">
        <v>967</v>
      </c>
    </row>
    <row r="780" spans="24:24" x14ac:dyDescent="0.35">
      <c r="X780" t="s">
        <v>968</v>
      </c>
    </row>
    <row r="781" spans="24:24" x14ac:dyDescent="0.35">
      <c r="X781" t="s">
        <v>969</v>
      </c>
    </row>
    <row r="782" spans="24:24" x14ac:dyDescent="0.35">
      <c r="X782" t="s">
        <v>970</v>
      </c>
    </row>
    <row r="783" spans="24:24" x14ac:dyDescent="0.35">
      <c r="X783" t="s">
        <v>971</v>
      </c>
    </row>
    <row r="784" spans="24:24" x14ac:dyDescent="0.35">
      <c r="X784" t="s">
        <v>972</v>
      </c>
    </row>
    <row r="785" spans="24:24" x14ac:dyDescent="0.35">
      <c r="X785" t="s">
        <v>973</v>
      </c>
    </row>
    <row r="786" spans="24:24" x14ac:dyDescent="0.35">
      <c r="X786" t="s">
        <v>974</v>
      </c>
    </row>
    <row r="787" spans="24:24" x14ac:dyDescent="0.35">
      <c r="X787" t="s">
        <v>975</v>
      </c>
    </row>
    <row r="788" spans="24:24" x14ac:dyDescent="0.35">
      <c r="X788" t="s">
        <v>976</v>
      </c>
    </row>
    <row r="789" spans="24:24" x14ac:dyDescent="0.35">
      <c r="X789" t="s">
        <v>977</v>
      </c>
    </row>
    <row r="790" spans="24:24" x14ac:dyDescent="0.35">
      <c r="X790" t="s">
        <v>978</v>
      </c>
    </row>
    <row r="791" spans="24:24" x14ac:dyDescent="0.35">
      <c r="X791" t="s">
        <v>979</v>
      </c>
    </row>
    <row r="792" spans="24:24" x14ac:dyDescent="0.35">
      <c r="X792" t="s">
        <v>980</v>
      </c>
    </row>
    <row r="793" spans="24:24" x14ac:dyDescent="0.35">
      <c r="X793" t="s">
        <v>981</v>
      </c>
    </row>
    <row r="794" spans="24:24" x14ac:dyDescent="0.35">
      <c r="X794" t="s">
        <v>982</v>
      </c>
    </row>
    <row r="795" spans="24:24" x14ac:dyDescent="0.35">
      <c r="X795" t="s">
        <v>983</v>
      </c>
    </row>
    <row r="796" spans="24:24" x14ac:dyDescent="0.35">
      <c r="X796" t="s">
        <v>984</v>
      </c>
    </row>
    <row r="797" spans="24:24" x14ac:dyDescent="0.35">
      <c r="X797" t="s">
        <v>985</v>
      </c>
    </row>
    <row r="798" spans="24:24" x14ac:dyDescent="0.35">
      <c r="X798" t="s">
        <v>986</v>
      </c>
    </row>
    <row r="799" spans="24:24" x14ac:dyDescent="0.35">
      <c r="X799" t="s">
        <v>987</v>
      </c>
    </row>
    <row r="800" spans="24:24" x14ac:dyDescent="0.35">
      <c r="X800" t="s">
        <v>988</v>
      </c>
    </row>
    <row r="801" spans="24:24" x14ac:dyDescent="0.35">
      <c r="X801" t="s">
        <v>989</v>
      </c>
    </row>
    <row r="802" spans="24:24" x14ac:dyDescent="0.35">
      <c r="X802" t="s">
        <v>990</v>
      </c>
    </row>
    <row r="803" spans="24:24" x14ac:dyDescent="0.35">
      <c r="X803" t="s">
        <v>991</v>
      </c>
    </row>
    <row r="804" spans="24:24" x14ac:dyDescent="0.35">
      <c r="X804" t="s">
        <v>992</v>
      </c>
    </row>
    <row r="805" spans="24:24" x14ac:dyDescent="0.35">
      <c r="X805" t="s">
        <v>993</v>
      </c>
    </row>
    <row r="806" spans="24:24" x14ac:dyDescent="0.35">
      <c r="X806" t="s">
        <v>994</v>
      </c>
    </row>
    <row r="807" spans="24:24" x14ac:dyDescent="0.35">
      <c r="X807" t="s">
        <v>995</v>
      </c>
    </row>
    <row r="808" spans="24:24" x14ac:dyDescent="0.35">
      <c r="X808" t="s">
        <v>996</v>
      </c>
    </row>
    <row r="809" spans="24:24" x14ac:dyDescent="0.35">
      <c r="X809" t="s">
        <v>997</v>
      </c>
    </row>
    <row r="810" spans="24:24" x14ac:dyDescent="0.35">
      <c r="X810" t="s">
        <v>998</v>
      </c>
    </row>
    <row r="811" spans="24:24" x14ac:dyDescent="0.35">
      <c r="X811" t="s">
        <v>999</v>
      </c>
    </row>
    <row r="812" spans="24:24" x14ac:dyDescent="0.35">
      <c r="X812" t="s">
        <v>1000</v>
      </c>
    </row>
    <row r="813" spans="24:24" x14ac:dyDescent="0.35">
      <c r="X813" t="s">
        <v>1001</v>
      </c>
    </row>
    <row r="814" spans="24:24" x14ac:dyDescent="0.35">
      <c r="X814" t="s">
        <v>1002</v>
      </c>
    </row>
    <row r="815" spans="24:24" x14ac:dyDescent="0.35">
      <c r="X815" t="s">
        <v>1003</v>
      </c>
    </row>
    <row r="816" spans="24:24" x14ac:dyDescent="0.35">
      <c r="X816" t="s">
        <v>1004</v>
      </c>
    </row>
    <row r="817" spans="24:24" x14ac:dyDescent="0.35">
      <c r="X817" t="s">
        <v>1005</v>
      </c>
    </row>
    <row r="818" spans="24:24" x14ac:dyDescent="0.35">
      <c r="X818" t="s">
        <v>1006</v>
      </c>
    </row>
    <row r="819" spans="24:24" x14ac:dyDescent="0.35">
      <c r="X819" t="s">
        <v>1007</v>
      </c>
    </row>
    <row r="820" spans="24:24" x14ac:dyDescent="0.35">
      <c r="X820" t="s">
        <v>1008</v>
      </c>
    </row>
    <row r="821" spans="24:24" x14ac:dyDescent="0.35">
      <c r="X821" t="s">
        <v>1009</v>
      </c>
    </row>
    <row r="822" spans="24:24" x14ac:dyDescent="0.35">
      <c r="X822" t="s">
        <v>1010</v>
      </c>
    </row>
    <row r="823" spans="24:24" x14ac:dyDescent="0.35">
      <c r="X823" t="s">
        <v>1011</v>
      </c>
    </row>
    <row r="824" spans="24:24" x14ac:dyDescent="0.35">
      <c r="X824" t="s">
        <v>1012</v>
      </c>
    </row>
    <row r="825" spans="24:24" x14ac:dyDescent="0.35">
      <c r="X825" t="s">
        <v>1013</v>
      </c>
    </row>
    <row r="826" spans="24:24" x14ac:dyDescent="0.35">
      <c r="X826" t="s">
        <v>1014</v>
      </c>
    </row>
    <row r="827" spans="24:24" x14ac:dyDescent="0.35">
      <c r="X827" t="s">
        <v>1015</v>
      </c>
    </row>
    <row r="828" spans="24:24" x14ac:dyDescent="0.35">
      <c r="X828" t="s">
        <v>1016</v>
      </c>
    </row>
    <row r="829" spans="24:24" x14ac:dyDescent="0.35">
      <c r="X829" t="s">
        <v>1017</v>
      </c>
    </row>
    <row r="830" spans="24:24" x14ac:dyDescent="0.35">
      <c r="X830" t="s">
        <v>1018</v>
      </c>
    </row>
    <row r="831" spans="24:24" x14ac:dyDescent="0.35">
      <c r="X831" t="s">
        <v>1019</v>
      </c>
    </row>
    <row r="832" spans="24:24" x14ac:dyDescent="0.35">
      <c r="X832" t="s">
        <v>1020</v>
      </c>
    </row>
    <row r="833" spans="24:24" x14ac:dyDescent="0.35">
      <c r="X833" t="s">
        <v>1021</v>
      </c>
    </row>
    <row r="834" spans="24:24" x14ac:dyDescent="0.35">
      <c r="X834" t="s">
        <v>1022</v>
      </c>
    </row>
    <row r="835" spans="24:24" x14ac:dyDescent="0.35">
      <c r="X835" t="s">
        <v>1023</v>
      </c>
    </row>
    <row r="836" spans="24:24" x14ac:dyDescent="0.35">
      <c r="X836" t="s">
        <v>1024</v>
      </c>
    </row>
    <row r="837" spans="24:24" x14ac:dyDescent="0.35">
      <c r="X837" t="s">
        <v>1025</v>
      </c>
    </row>
    <row r="838" spans="24:24" x14ac:dyDescent="0.35">
      <c r="X838" t="s">
        <v>1026</v>
      </c>
    </row>
    <row r="839" spans="24:24" x14ac:dyDescent="0.35">
      <c r="X839" t="s">
        <v>1027</v>
      </c>
    </row>
    <row r="840" spans="24:24" x14ac:dyDescent="0.35">
      <c r="X840" t="s">
        <v>1028</v>
      </c>
    </row>
    <row r="841" spans="24:24" x14ac:dyDescent="0.35">
      <c r="X841" t="s">
        <v>1029</v>
      </c>
    </row>
    <row r="842" spans="24:24" x14ac:dyDescent="0.35">
      <c r="X842" t="s">
        <v>1030</v>
      </c>
    </row>
    <row r="843" spans="24:24" x14ac:dyDescent="0.35">
      <c r="X843" t="s">
        <v>1031</v>
      </c>
    </row>
    <row r="844" spans="24:24" x14ac:dyDescent="0.35">
      <c r="X844" t="s">
        <v>1032</v>
      </c>
    </row>
    <row r="845" spans="24:24" x14ac:dyDescent="0.35">
      <c r="X845" t="s">
        <v>1033</v>
      </c>
    </row>
    <row r="846" spans="24:24" x14ac:dyDescent="0.35">
      <c r="X846" t="s">
        <v>1034</v>
      </c>
    </row>
    <row r="847" spans="24:24" x14ac:dyDescent="0.35">
      <c r="X847" t="s">
        <v>1035</v>
      </c>
    </row>
    <row r="848" spans="24:24" x14ac:dyDescent="0.35">
      <c r="X848" t="s">
        <v>1036</v>
      </c>
    </row>
    <row r="849" spans="24:24" x14ac:dyDescent="0.35">
      <c r="X849" t="s">
        <v>1037</v>
      </c>
    </row>
    <row r="850" spans="24:24" x14ac:dyDescent="0.35">
      <c r="X850" t="s">
        <v>1038</v>
      </c>
    </row>
    <row r="851" spans="24:24" x14ac:dyDescent="0.35">
      <c r="X851" t="s">
        <v>1039</v>
      </c>
    </row>
    <row r="852" spans="24:24" x14ac:dyDescent="0.35">
      <c r="X852" t="s">
        <v>1040</v>
      </c>
    </row>
    <row r="853" spans="24:24" x14ac:dyDescent="0.35">
      <c r="X853" t="s">
        <v>1041</v>
      </c>
    </row>
    <row r="854" spans="24:24" x14ac:dyDescent="0.35">
      <c r="X854" t="s">
        <v>1042</v>
      </c>
    </row>
    <row r="855" spans="24:24" x14ac:dyDescent="0.35">
      <c r="X855" t="s">
        <v>1043</v>
      </c>
    </row>
    <row r="856" spans="24:24" x14ac:dyDescent="0.35">
      <c r="X856" t="s">
        <v>1044</v>
      </c>
    </row>
    <row r="857" spans="24:24" x14ac:dyDescent="0.35">
      <c r="X857" t="s">
        <v>1045</v>
      </c>
    </row>
    <row r="858" spans="24:24" x14ac:dyDescent="0.35">
      <c r="X858" t="s">
        <v>1046</v>
      </c>
    </row>
    <row r="859" spans="24:24" x14ac:dyDescent="0.35">
      <c r="X859" t="s">
        <v>1047</v>
      </c>
    </row>
    <row r="860" spans="24:24" x14ac:dyDescent="0.35">
      <c r="X860" t="s">
        <v>1048</v>
      </c>
    </row>
    <row r="861" spans="24:24" x14ac:dyDescent="0.35">
      <c r="X861" t="s">
        <v>1049</v>
      </c>
    </row>
    <row r="862" spans="24:24" x14ac:dyDescent="0.35">
      <c r="X862" t="s">
        <v>1050</v>
      </c>
    </row>
    <row r="863" spans="24:24" x14ac:dyDescent="0.35">
      <c r="X863" t="s">
        <v>1051</v>
      </c>
    </row>
    <row r="864" spans="24:24" x14ac:dyDescent="0.35">
      <c r="X864" t="s">
        <v>1052</v>
      </c>
    </row>
    <row r="865" spans="24:24" x14ac:dyDescent="0.35">
      <c r="X865" t="s">
        <v>1053</v>
      </c>
    </row>
    <row r="866" spans="24:24" x14ac:dyDescent="0.35">
      <c r="X866" t="s">
        <v>1054</v>
      </c>
    </row>
    <row r="867" spans="24:24" x14ac:dyDescent="0.35">
      <c r="X867" t="s">
        <v>1055</v>
      </c>
    </row>
    <row r="868" spans="24:24" x14ac:dyDescent="0.35">
      <c r="X868" t="s">
        <v>1056</v>
      </c>
    </row>
    <row r="869" spans="24:24" x14ac:dyDescent="0.35">
      <c r="X869" t="s">
        <v>1057</v>
      </c>
    </row>
    <row r="870" spans="24:24" x14ac:dyDescent="0.35">
      <c r="X870" t="s">
        <v>1058</v>
      </c>
    </row>
    <row r="871" spans="24:24" x14ac:dyDescent="0.35">
      <c r="X871" t="s">
        <v>1059</v>
      </c>
    </row>
    <row r="872" spans="24:24" x14ac:dyDescent="0.35">
      <c r="X872" t="s">
        <v>1060</v>
      </c>
    </row>
    <row r="873" spans="24:24" x14ac:dyDescent="0.35">
      <c r="X873" t="s">
        <v>1061</v>
      </c>
    </row>
    <row r="874" spans="24:24" x14ac:dyDescent="0.35">
      <c r="X874" t="s">
        <v>1062</v>
      </c>
    </row>
    <row r="875" spans="24:24" x14ac:dyDescent="0.35">
      <c r="X875" t="s">
        <v>1063</v>
      </c>
    </row>
    <row r="876" spans="24:24" x14ac:dyDescent="0.35">
      <c r="X876" t="s">
        <v>1064</v>
      </c>
    </row>
    <row r="877" spans="24:24" x14ac:dyDescent="0.35">
      <c r="X877" t="s">
        <v>1065</v>
      </c>
    </row>
    <row r="878" spans="24:24" x14ac:dyDescent="0.35">
      <c r="X878" t="s">
        <v>1066</v>
      </c>
    </row>
    <row r="879" spans="24:24" x14ac:dyDescent="0.35">
      <c r="X879" t="s">
        <v>1067</v>
      </c>
    </row>
    <row r="880" spans="24:24" x14ac:dyDescent="0.35">
      <c r="X880" t="s">
        <v>1068</v>
      </c>
    </row>
    <row r="881" spans="24:24" x14ac:dyDescent="0.35">
      <c r="X881" t="s">
        <v>1069</v>
      </c>
    </row>
    <row r="882" spans="24:24" x14ac:dyDescent="0.35">
      <c r="X882" t="s">
        <v>1070</v>
      </c>
    </row>
    <row r="883" spans="24:24" x14ac:dyDescent="0.35">
      <c r="X883" t="s">
        <v>1071</v>
      </c>
    </row>
    <row r="884" spans="24:24" x14ac:dyDescent="0.35">
      <c r="X884" t="s">
        <v>1072</v>
      </c>
    </row>
    <row r="885" spans="24:24" x14ac:dyDescent="0.35">
      <c r="X885" t="s">
        <v>1073</v>
      </c>
    </row>
    <row r="886" spans="24:24" x14ac:dyDescent="0.35">
      <c r="X886" t="s">
        <v>1074</v>
      </c>
    </row>
    <row r="887" spans="24:24" x14ac:dyDescent="0.35">
      <c r="X887" t="s">
        <v>1075</v>
      </c>
    </row>
    <row r="888" spans="24:24" x14ac:dyDescent="0.35">
      <c r="X888" t="s">
        <v>1076</v>
      </c>
    </row>
    <row r="889" spans="24:24" x14ac:dyDescent="0.35">
      <c r="X889" t="s">
        <v>1077</v>
      </c>
    </row>
    <row r="890" spans="24:24" x14ac:dyDescent="0.35">
      <c r="X890" t="s">
        <v>1078</v>
      </c>
    </row>
    <row r="891" spans="24:24" x14ac:dyDescent="0.35">
      <c r="X891" t="s">
        <v>1079</v>
      </c>
    </row>
    <row r="892" spans="24:24" x14ac:dyDescent="0.35">
      <c r="X892" t="s">
        <v>1080</v>
      </c>
    </row>
    <row r="893" spans="24:24" x14ac:dyDescent="0.35">
      <c r="X893" t="s">
        <v>1081</v>
      </c>
    </row>
    <row r="894" spans="24:24" x14ac:dyDescent="0.35">
      <c r="X894" t="s">
        <v>1082</v>
      </c>
    </row>
    <row r="895" spans="24:24" x14ac:dyDescent="0.35">
      <c r="X895" t="s">
        <v>1083</v>
      </c>
    </row>
    <row r="896" spans="24:24" x14ac:dyDescent="0.35">
      <c r="X896" t="s">
        <v>1084</v>
      </c>
    </row>
    <row r="897" spans="24:24" x14ac:dyDescent="0.35">
      <c r="X897" t="s">
        <v>1085</v>
      </c>
    </row>
    <row r="898" spans="24:24" x14ac:dyDescent="0.35">
      <c r="X898" t="s">
        <v>1086</v>
      </c>
    </row>
    <row r="899" spans="24:24" x14ac:dyDescent="0.35">
      <c r="X899" t="s">
        <v>1087</v>
      </c>
    </row>
    <row r="900" spans="24:24" x14ac:dyDescent="0.35">
      <c r="X900" t="s">
        <v>1088</v>
      </c>
    </row>
    <row r="901" spans="24:24" x14ac:dyDescent="0.35">
      <c r="X901" t="s">
        <v>1089</v>
      </c>
    </row>
    <row r="902" spans="24:24" x14ac:dyDescent="0.35">
      <c r="X902" t="s">
        <v>1090</v>
      </c>
    </row>
    <row r="903" spans="24:24" x14ac:dyDescent="0.35">
      <c r="X903" t="s">
        <v>1091</v>
      </c>
    </row>
    <row r="904" spans="24:24" x14ac:dyDescent="0.35">
      <c r="X904" t="s">
        <v>1092</v>
      </c>
    </row>
    <row r="905" spans="24:24" x14ac:dyDescent="0.35">
      <c r="X905" t="s">
        <v>1093</v>
      </c>
    </row>
    <row r="906" spans="24:24" x14ac:dyDescent="0.35">
      <c r="X906" t="s">
        <v>1094</v>
      </c>
    </row>
    <row r="907" spans="24:24" x14ac:dyDescent="0.35">
      <c r="X907" t="s">
        <v>1095</v>
      </c>
    </row>
    <row r="908" spans="24:24" x14ac:dyDescent="0.35">
      <c r="X908" t="s">
        <v>1096</v>
      </c>
    </row>
    <row r="909" spans="24:24" x14ac:dyDescent="0.35">
      <c r="X909" t="s">
        <v>1097</v>
      </c>
    </row>
    <row r="910" spans="24:24" x14ac:dyDescent="0.35">
      <c r="X910" t="s">
        <v>1098</v>
      </c>
    </row>
    <row r="911" spans="24:24" x14ac:dyDescent="0.35">
      <c r="X911" t="s">
        <v>1099</v>
      </c>
    </row>
    <row r="912" spans="24:24" x14ac:dyDescent="0.35">
      <c r="X912" t="s">
        <v>1100</v>
      </c>
    </row>
    <row r="913" spans="24:24" x14ac:dyDescent="0.35">
      <c r="X913" t="s">
        <v>1101</v>
      </c>
    </row>
    <row r="914" spans="24:24" x14ac:dyDescent="0.35">
      <c r="X914" t="s">
        <v>1102</v>
      </c>
    </row>
    <row r="915" spans="24:24" x14ac:dyDescent="0.35">
      <c r="X915" t="s">
        <v>1103</v>
      </c>
    </row>
    <row r="916" spans="24:24" x14ac:dyDescent="0.35">
      <c r="X916" t="s">
        <v>1104</v>
      </c>
    </row>
    <row r="917" spans="24:24" x14ac:dyDescent="0.35">
      <c r="X917" t="s">
        <v>1105</v>
      </c>
    </row>
    <row r="918" spans="24:24" x14ac:dyDescent="0.35">
      <c r="X918" t="s">
        <v>1106</v>
      </c>
    </row>
    <row r="919" spans="24:24" x14ac:dyDescent="0.35">
      <c r="X919" t="s">
        <v>1107</v>
      </c>
    </row>
    <row r="920" spans="24:24" x14ac:dyDescent="0.35">
      <c r="X920" t="s">
        <v>1108</v>
      </c>
    </row>
    <row r="921" spans="24:24" x14ac:dyDescent="0.35">
      <c r="X921" t="s">
        <v>1109</v>
      </c>
    </row>
    <row r="922" spans="24:24" x14ac:dyDescent="0.35">
      <c r="X922" t="s">
        <v>1110</v>
      </c>
    </row>
    <row r="923" spans="24:24" x14ac:dyDescent="0.35">
      <c r="X923" t="s">
        <v>1111</v>
      </c>
    </row>
    <row r="924" spans="24:24" x14ac:dyDescent="0.35">
      <c r="X924" t="s">
        <v>1112</v>
      </c>
    </row>
    <row r="925" spans="24:24" x14ac:dyDescent="0.35">
      <c r="X925" t="s">
        <v>1113</v>
      </c>
    </row>
    <row r="926" spans="24:24" x14ac:dyDescent="0.35">
      <c r="X926" t="s">
        <v>1114</v>
      </c>
    </row>
    <row r="927" spans="24:24" x14ac:dyDescent="0.35">
      <c r="X927" t="s">
        <v>1115</v>
      </c>
    </row>
    <row r="928" spans="24:24" x14ac:dyDescent="0.35">
      <c r="X928" t="s">
        <v>1116</v>
      </c>
    </row>
    <row r="929" spans="24:24" x14ac:dyDescent="0.35">
      <c r="X929" t="s">
        <v>1117</v>
      </c>
    </row>
    <row r="930" spans="24:24" x14ac:dyDescent="0.35">
      <c r="X930" t="s">
        <v>1118</v>
      </c>
    </row>
    <row r="931" spans="24:24" x14ac:dyDescent="0.35">
      <c r="X931" t="s">
        <v>1119</v>
      </c>
    </row>
    <row r="932" spans="24:24" x14ac:dyDescent="0.35">
      <c r="X932" t="s">
        <v>1120</v>
      </c>
    </row>
    <row r="933" spans="24:24" x14ac:dyDescent="0.35">
      <c r="X933" t="s">
        <v>1121</v>
      </c>
    </row>
    <row r="934" spans="24:24" x14ac:dyDescent="0.35">
      <c r="X934" t="s">
        <v>1122</v>
      </c>
    </row>
    <row r="935" spans="24:24" x14ac:dyDescent="0.35">
      <c r="X935" t="s">
        <v>1123</v>
      </c>
    </row>
    <row r="936" spans="24:24" x14ac:dyDescent="0.35">
      <c r="X936" t="s">
        <v>1124</v>
      </c>
    </row>
    <row r="937" spans="24:24" x14ac:dyDescent="0.35">
      <c r="X937" t="s">
        <v>1125</v>
      </c>
    </row>
    <row r="938" spans="24:24" x14ac:dyDescent="0.35">
      <c r="X938" t="s">
        <v>1126</v>
      </c>
    </row>
    <row r="939" spans="24:24" x14ac:dyDescent="0.35">
      <c r="X939" t="s">
        <v>1127</v>
      </c>
    </row>
    <row r="940" spans="24:24" x14ac:dyDescent="0.35">
      <c r="X940" t="s">
        <v>1128</v>
      </c>
    </row>
    <row r="941" spans="24:24" x14ac:dyDescent="0.35">
      <c r="X941" t="s">
        <v>1129</v>
      </c>
    </row>
    <row r="942" spans="24:24" x14ac:dyDescent="0.35">
      <c r="X942" t="s">
        <v>1130</v>
      </c>
    </row>
    <row r="943" spans="24:24" x14ac:dyDescent="0.35">
      <c r="X943" t="s">
        <v>1131</v>
      </c>
    </row>
    <row r="944" spans="24:24" x14ac:dyDescent="0.35">
      <c r="X944" t="s">
        <v>1132</v>
      </c>
    </row>
    <row r="945" spans="24:24" x14ac:dyDescent="0.35">
      <c r="X945" t="s">
        <v>1133</v>
      </c>
    </row>
    <row r="946" spans="24:24" x14ac:dyDescent="0.35">
      <c r="X946" t="s">
        <v>1134</v>
      </c>
    </row>
    <row r="947" spans="24:24" x14ac:dyDescent="0.35">
      <c r="X947" t="s">
        <v>1135</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ull9"/>
  <dimension ref="A1:AX134"/>
  <sheetViews>
    <sheetView zoomScale="90" zoomScaleNormal="90" workbookViewId="0">
      <selection activeCell="K16" sqref="K16"/>
    </sheetView>
  </sheetViews>
  <sheetFormatPr defaultColWidth="8.81640625" defaultRowHeight="14.5" x14ac:dyDescent="0.35"/>
  <cols>
    <col min="1" max="1" width="3.54296875" style="77" customWidth="1"/>
    <col min="2" max="2" width="4" style="78" customWidth="1"/>
    <col min="3" max="3" width="25.54296875" style="78" customWidth="1"/>
    <col min="4" max="5" width="8.81640625" style="78"/>
    <col min="6" max="6" width="4.54296875" style="78" customWidth="1"/>
    <col min="7" max="7" width="3" style="77" customWidth="1"/>
    <col min="8" max="8" width="6" style="78" customWidth="1"/>
    <col min="9" max="9" width="24.1796875" style="78" customWidth="1"/>
    <col min="10" max="10" width="8.81640625" style="78"/>
    <col min="11" max="11" width="10.81640625" style="78" customWidth="1"/>
    <col min="12" max="12" width="6.453125" style="78" customWidth="1"/>
    <col min="13" max="13" width="4.453125" style="77" customWidth="1"/>
    <col min="14" max="14" width="8.81640625" style="77"/>
    <col min="15" max="15" width="28.54296875" style="77" customWidth="1"/>
    <col min="16" max="44" width="8.81640625" style="77"/>
    <col min="45" max="16384" width="8.81640625" style="78"/>
  </cols>
  <sheetData>
    <row r="1" spans="1:50" x14ac:dyDescent="0.35">
      <c r="B1" s="77"/>
      <c r="C1" s="77"/>
      <c r="D1" s="77"/>
      <c r="E1" s="77"/>
      <c r="F1" s="77"/>
      <c r="H1" s="77"/>
      <c r="I1" s="77"/>
      <c r="J1" s="77"/>
      <c r="K1" s="77"/>
      <c r="L1" s="77"/>
      <c r="AS1" s="77"/>
      <c r="AT1" s="77"/>
      <c r="AU1" s="77"/>
      <c r="AV1" s="77"/>
      <c r="AW1" s="77"/>
      <c r="AX1" s="77"/>
    </row>
    <row r="2" spans="1:50" x14ac:dyDescent="0.35">
      <c r="B2" s="77"/>
      <c r="C2" s="77"/>
      <c r="D2" s="77"/>
      <c r="E2" s="77"/>
      <c r="F2" s="77"/>
      <c r="H2" s="77"/>
      <c r="I2" s="77"/>
      <c r="J2" s="77"/>
      <c r="K2" s="77"/>
      <c r="L2" s="77"/>
      <c r="AS2" s="77"/>
      <c r="AT2" s="77"/>
      <c r="AU2" s="77"/>
      <c r="AV2" s="77"/>
      <c r="AW2" s="77"/>
      <c r="AX2" s="77"/>
    </row>
    <row r="3" spans="1:50" x14ac:dyDescent="0.35">
      <c r="B3" s="77"/>
      <c r="C3" s="77"/>
      <c r="D3" s="77"/>
      <c r="E3" s="77"/>
      <c r="F3" s="77"/>
      <c r="H3" s="77"/>
      <c r="I3" s="77"/>
      <c r="J3" s="77"/>
      <c r="K3" s="77"/>
      <c r="L3" s="77"/>
      <c r="AS3" s="77"/>
      <c r="AT3" s="77"/>
      <c r="AU3" s="77"/>
      <c r="AV3" s="77"/>
      <c r="AW3" s="77"/>
      <c r="AX3" s="77"/>
    </row>
    <row r="4" spans="1:50" s="91" customFormat="1" x14ac:dyDescent="0.35">
      <c r="A4" s="90"/>
      <c r="B4" s="90"/>
      <c r="C4" s="197" t="s">
        <v>1210</v>
      </c>
      <c r="D4" s="197"/>
      <c r="E4" s="197"/>
      <c r="F4" s="197"/>
      <c r="G4" s="197"/>
      <c r="H4" s="197"/>
      <c r="I4" s="197"/>
      <c r="J4" s="197"/>
      <c r="K4" s="197"/>
      <c r="L4" s="197"/>
      <c r="M4" s="197"/>
      <c r="N4" s="197"/>
      <c r="O4" s="197"/>
      <c r="P4" s="90"/>
      <c r="Q4" s="90"/>
      <c r="R4" s="90"/>
      <c r="S4" s="90"/>
      <c r="T4" s="90"/>
      <c r="U4" s="90"/>
      <c r="V4" s="90"/>
      <c r="W4" s="90"/>
      <c r="X4" s="90"/>
      <c r="Y4" s="90"/>
      <c r="Z4" s="90"/>
      <c r="AA4" s="90"/>
      <c r="AB4" s="90"/>
      <c r="AC4" s="90"/>
      <c r="AD4" s="90"/>
      <c r="AE4" s="90"/>
      <c r="AF4" s="90"/>
      <c r="AG4" s="90"/>
      <c r="AH4" s="90"/>
      <c r="AI4" s="90"/>
      <c r="AJ4" s="90"/>
      <c r="AK4" s="90"/>
      <c r="AL4" s="90"/>
      <c r="AM4" s="90"/>
      <c r="AN4" s="90"/>
      <c r="AO4" s="90"/>
      <c r="AP4" s="90"/>
      <c r="AQ4" s="90"/>
      <c r="AR4" s="90"/>
      <c r="AS4" s="90"/>
      <c r="AT4" s="90"/>
      <c r="AU4" s="90"/>
      <c r="AV4" s="90"/>
      <c r="AW4" s="90"/>
      <c r="AX4" s="90"/>
    </row>
    <row r="5" spans="1:50" s="91" customFormat="1" ht="15" thickBot="1" x14ac:dyDescent="0.4">
      <c r="A5" s="90"/>
      <c r="B5" s="90"/>
      <c r="C5" s="198" t="s">
        <v>1201</v>
      </c>
      <c r="D5" s="198"/>
      <c r="E5" s="198"/>
      <c r="F5" s="198"/>
      <c r="G5" s="198"/>
      <c r="H5" s="198"/>
      <c r="I5" s="198"/>
      <c r="J5" s="198"/>
      <c r="K5" s="198"/>
      <c r="L5" s="197"/>
      <c r="M5" s="197"/>
      <c r="N5" s="197"/>
      <c r="O5" s="197"/>
      <c r="P5" s="90"/>
      <c r="Q5" s="90"/>
      <c r="R5" s="90"/>
      <c r="S5" s="90"/>
      <c r="T5" s="90"/>
      <c r="U5" s="90"/>
      <c r="V5" s="90"/>
      <c r="W5" s="90"/>
      <c r="X5" s="90"/>
      <c r="Y5" s="90"/>
      <c r="Z5" s="90"/>
      <c r="AA5" s="90"/>
      <c r="AB5" s="90"/>
      <c r="AC5" s="90"/>
      <c r="AD5" s="90"/>
      <c r="AE5" s="90"/>
      <c r="AF5" s="90"/>
      <c r="AG5" s="90"/>
      <c r="AH5" s="90"/>
      <c r="AI5" s="90"/>
      <c r="AJ5" s="90"/>
      <c r="AK5" s="90"/>
      <c r="AL5" s="90"/>
      <c r="AM5" s="90"/>
      <c r="AN5" s="90"/>
      <c r="AO5" s="90"/>
      <c r="AP5" s="90"/>
      <c r="AQ5" s="90"/>
      <c r="AR5" s="90"/>
      <c r="AS5" s="90"/>
      <c r="AT5" s="90"/>
      <c r="AU5" s="90"/>
      <c r="AV5" s="90"/>
      <c r="AW5" s="90"/>
      <c r="AX5" s="90"/>
    </row>
    <row r="6" spans="1:50" ht="15" thickBot="1" x14ac:dyDescent="0.4">
      <c r="B6" s="77"/>
      <c r="C6" s="199" t="s">
        <v>1230</v>
      </c>
      <c r="D6" s="200"/>
      <c r="E6" s="200"/>
      <c r="F6" s="200"/>
      <c r="G6" s="200"/>
      <c r="H6" s="201"/>
      <c r="I6" s="202"/>
      <c r="J6" s="202"/>
      <c r="K6" s="202"/>
      <c r="L6" s="203"/>
      <c r="AS6" s="77"/>
      <c r="AT6" s="77"/>
      <c r="AU6" s="77"/>
      <c r="AV6" s="77"/>
      <c r="AW6" s="77"/>
      <c r="AX6" s="77"/>
    </row>
    <row r="7" spans="1:50" ht="15" thickBot="1" x14ac:dyDescent="0.4">
      <c r="B7" s="77"/>
      <c r="C7" s="204" t="s">
        <v>1231</v>
      </c>
      <c r="D7" s="205"/>
      <c r="E7" s="205"/>
      <c r="F7" s="205"/>
      <c r="G7" s="205"/>
      <c r="H7" s="206"/>
      <c r="I7" s="203"/>
      <c r="J7" s="203"/>
      <c r="K7" s="203"/>
      <c r="L7" s="203"/>
      <c r="AS7" s="77"/>
      <c r="AT7" s="77"/>
      <c r="AU7" s="77"/>
      <c r="AV7" s="77"/>
      <c r="AW7" s="77"/>
      <c r="AX7" s="77"/>
    </row>
    <row r="8" spans="1:50" x14ac:dyDescent="0.35">
      <c r="B8" s="207"/>
      <c r="C8" s="211"/>
      <c r="D8" s="211"/>
      <c r="E8" s="211"/>
      <c r="F8" s="212"/>
      <c r="H8" s="210"/>
      <c r="I8" s="211"/>
      <c r="J8" s="211"/>
      <c r="K8" s="211"/>
      <c r="L8" s="212"/>
      <c r="N8" s="207"/>
      <c r="O8" s="211"/>
      <c r="P8" s="211"/>
      <c r="Q8" s="211"/>
      <c r="R8" s="212"/>
    </row>
    <row r="9" spans="1:50" s="91" customFormat="1" x14ac:dyDescent="0.35">
      <c r="A9" s="90"/>
      <c r="B9" s="213"/>
      <c r="C9" s="214" t="s">
        <v>23</v>
      </c>
      <c r="D9" s="215"/>
      <c r="E9" s="215"/>
      <c r="F9" s="216"/>
      <c r="G9" s="90"/>
      <c r="H9" s="213"/>
      <c r="I9" s="214" t="s">
        <v>26</v>
      </c>
      <c r="J9" s="215"/>
      <c r="K9" s="215"/>
      <c r="L9" s="216"/>
      <c r="M9" s="90"/>
      <c r="N9" s="213"/>
      <c r="O9" s="214" t="s">
        <v>34</v>
      </c>
      <c r="P9" s="215"/>
      <c r="Q9" s="215"/>
      <c r="R9" s="216"/>
      <c r="S9" s="90"/>
      <c r="T9" s="90"/>
      <c r="U9" s="90"/>
      <c r="V9" s="90"/>
      <c r="W9" s="90"/>
      <c r="X9" s="90"/>
      <c r="Y9" s="90"/>
      <c r="Z9" s="90"/>
      <c r="AA9" s="90"/>
      <c r="AB9" s="90"/>
      <c r="AC9" s="90"/>
      <c r="AD9" s="90"/>
      <c r="AE9" s="90"/>
      <c r="AF9" s="90"/>
      <c r="AG9" s="90"/>
      <c r="AH9" s="90"/>
      <c r="AI9" s="90"/>
      <c r="AJ9" s="90"/>
      <c r="AK9" s="90"/>
      <c r="AL9" s="90"/>
      <c r="AM9" s="90"/>
      <c r="AN9" s="90"/>
      <c r="AO9" s="90"/>
      <c r="AP9" s="90"/>
      <c r="AQ9" s="90"/>
      <c r="AR9" s="90"/>
    </row>
    <row r="10" spans="1:50" ht="15" thickBot="1" x14ac:dyDescent="0.4">
      <c r="B10" s="210"/>
      <c r="C10" s="208"/>
      <c r="D10" s="208"/>
      <c r="E10" s="215"/>
      <c r="F10" s="209"/>
      <c r="H10" s="210"/>
      <c r="I10" s="208"/>
      <c r="J10" s="208"/>
      <c r="K10" s="208"/>
      <c r="L10" s="209"/>
      <c r="N10" s="210"/>
      <c r="O10" s="208"/>
      <c r="P10" s="208"/>
      <c r="Q10" s="208"/>
      <c r="R10" s="209"/>
    </row>
    <row r="11" spans="1:50" ht="60.65" customHeight="1" thickBot="1" x14ac:dyDescent="0.4">
      <c r="B11" s="210"/>
      <c r="C11" s="217" t="s">
        <v>12</v>
      </c>
      <c r="D11" s="73"/>
      <c r="E11" s="215"/>
      <c r="F11" s="209"/>
      <c r="H11" s="210"/>
      <c r="I11" s="217" t="s">
        <v>17</v>
      </c>
      <c r="J11" s="218"/>
      <c r="K11" s="73"/>
      <c r="L11" s="209"/>
      <c r="N11" s="210"/>
      <c r="O11" s="217" t="s">
        <v>35</v>
      </c>
      <c r="P11" s="218"/>
      <c r="Q11" s="73"/>
      <c r="R11" s="209"/>
    </row>
    <row r="12" spans="1:50" ht="15.65" customHeight="1" thickBot="1" x14ac:dyDescent="0.4">
      <c r="B12" s="210"/>
      <c r="C12" s="208"/>
      <c r="D12" s="265" t="s">
        <v>49</v>
      </c>
      <c r="E12" s="265" t="s">
        <v>50</v>
      </c>
      <c r="F12" s="209"/>
      <c r="H12" s="210"/>
      <c r="I12" s="208"/>
      <c r="J12" s="219"/>
      <c r="K12" s="220"/>
      <c r="L12" s="209"/>
      <c r="N12" s="210"/>
      <c r="O12" s="208"/>
      <c r="P12" s="219"/>
      <c r="Q12" s="208"/>
      <c r="R12" s="209"/>
    </row>
    <row r="13" spans="1:50" ht="43" customHeight="1" thickBot="1" x14ac:dyDescent="0.4">
      <c r="B13" s="210"/>
      <c r="C13" s="217" t="s">
        <v>1233</v>
      </c>
      <c r="D13" s="274" t="str">
        <f>IF(D17="","",'DADES LABORALS ENTITAT'!AG28-'DADES LABORALS ENTITAT'!Z28)</f>
        <v/>
      </c>
      <c r="E13" s="274" t="str">
        <f>IF(D17="","",'DADES LABORALS ENTITAT'!AH28-'DADES LABORALS ENTITAT'!AA28)</f>
        <v/>
      </c>
      <c r="F13" s="209"/>
      <c r="H13" s="210"/>
      <c r="I13" s="221" t="s">
        <v>19</v>
      </c>
      <c r="J13" s="218"/>
      <c r="K13" s="276">
        <f>IF(K18="","",'DADES LABORALS ENTITAT'!AI28)</f>
        <v>0</v>
      </c>
      <c r="L13" s="209"/>
      <c r="N13" s="222"/>
      <c r="O13" s="223"/>
      <c r="P13" s="224"/>
      <c r="Q13" s="225"/>
      <c r="R13" s="226"/>
    </row>
    <row r="14" spans="1:50" ht="11.5" customHeight="1" thickBot="1" x14ac:dyDescent="0.4">
      <c r="B14" s="210"/>
      <c r="C14" s="217"/>
      <c r="D14" s="265" t="s">
        <v>47</v>
      </c>
      <c r="E14" s="265" t="s">
        <v>48</v>
      </c>
      <c r="F14" s="209"/>
      <c r="H14" s="210"/>
      <c r="I14" s="221"/>
      <c r="J14" s="218"/>
      <c r="K14" s="218"/>
      <c r="L14" s="209"/>
      <c r="N14" s="227"/>
      <c r="O14" s="227"/>
      <c r="P14" s="227"/>
      <c r="Q14" s="227"/>
      <c r="R14" s="227"/>
    </row>
    <row r="15" spans="1:50" ht="44" thickBot="1" x14ac:dyDescent="0.4">
      <c r="B15" s="210"/>
      <c r="C15" s="217" t="s">
        <v>1234</v>
      </c>
      <c r="D15" s="274" t="str">
        <f>IF(D17="","",'DADES LABORALS ENTITAT'!AE28-'DADES LABORALS ENTITAT'!V28)</f>
        <v/>
      </c>
      <c r="E15" s="274" t="str">
        <f>IF(D17="","",'DADES LABORALS ENTITAT'!AF28-'DADES LABORALS ENTITAT'!W28)</f>
        <v/>
      </c>
      <c r="F15" s="209"/>
      <c r="H15" s="210"/>
      <c r="I15" s="208"/>
      <c r="J15" s="228"/>
      <c r="K15" s="220"/>
      <c r="L15" s="209"/>
      <c r="N15" s="203"/>
      <c r="O15" s="203"/>
      <c r="P15" s="229"/>
      <c r="Q15" s="203"/>
    </row>
    <row r="16" spans="1:50" ht="46" customHeight="1" thickBot="1" x14ac:dyDescent="0.4">
      <c r="B16" s="210"/>
      <c r="C16" s="208"/>
      <c r="D16" s="228"/>
      <c r="E16" s="215"/>
      <c r="F16" s="209"/>
      <c r="H16" s="210"/>
      <c r="I16" s="217" t="s">
        <v>18</v>
      </c>
      <c r="J16" s="231"/>
      <c r="K16" s="277">
        <f>IF(K18="","",'DADES LABORALS ENTITAT'!AK28+'DADES LABORALS ENTITAT'!AL28)</f>
        <v>0</v>
      </c>
      <c r="L16" s="209"/>
      <c r="N16" s="203"/>
      <c r="O16" s="227"/>
      <c r="P16" s="232"/>
      <c r="Q16" s="203"/>
    </row>
    <row r="17" spans="1:17" ht="59.15" customHeight="1" thickBot="1" x14ac:dyDescent="0.4">
      <c r="B17" s="210"/>
      <c r="C17" s="230" t="s">
        <v>13</v>
      </c>
      <c r="D17" s="275" t="str">
        <f>IF('DADES ECONÒMIQUES'!F8="L1. GerminESS",'DADES ECONÒMIQUES'!M8,"")</f>
        <v/>
      </c>
      <c r="E17" s="215"/>
      <c r="F17" s="209"/>
      <c r="H17" s="210"/>
      <c r="I17" s="208"/>
      <c r="J17" s="208"/>
      <c r="K17" s="220"/>
      <c r="L17" s="209"/>
      <c r="N17" s="203"/>
      <c r="O17" s="203"/>
      <c r="P17" s="203"/>
      <c r="Q17" s="203"/>
    </row>
    <row r="18" spans="1:17" ht="61" customHeight="1" thickBot="1" x14ac:dyDescent="0.4">
      <c r="B18" s="222"/>
      <c r="C18" s="225"/>
      <c r="D18" s="225"/>
      <c r="E18" s="225"/>
      <c r="F18" s="226"/>
      <c r="H18" s="210"/>
      <c r="I18" s="221" t="s">
        <v>20</v>
      </c>
      <c r="J18" s="208"/>
      <c r="K18" s="275">
        <f>IF(AND('DADES ECONÒMIQUES'!F8&lt;&gt;"L1. GerminESS",'DADES ECONÒMIQUES'!F8&lt;&gt;"L5.Oficina tècnica"),'DADES ECONÒMIQUES'!M8,"")</f>
        <v>0</v>
      </c>
      <c r="L18" s="209"/>
    </row>
    <row r="19" spans="1:17" ht="15" thickBot="1" x14ac:dyDescent="0.4">
      <c r="B19" s="77"/>
      <c r="C19" s="77"/>
      <c r="D19" s="77"/>
      <c r="E19" s="77"/>
      <c r="F19" s="77"/>
      <c r="H19" s="222"/>
      <c r="I19" s="225"/>
      <c r="J19" s="225"/>
      <c r="K19" s="225"/>
      <c r="L19" s="226"/>
    </row>
    <row r="20" spans="1:17" x14ac:dyDescent="0.35">
      <c r="B20" s="77"/>
      <c r="C20" s="77"/>
      <c r="D20" s="77"/>
      <c r="E20" s="77"/>
      <c r="F20" s="77"/>
      <c r="H20" s="77"/>
      <c r="I20" s="77"/>
      <c r="J20" s="77"/>
      <c r="K20" s="77"/>
      <c r="L20" s="77"/>
    </row>
    <row r="21" spans="1:17" x14ac:dyDescent="0.35">
      <c r="B21" s="77"/>
      <c r="C21" s="77"/>
      <c r="D21" s="77"/>
      <c r="E21" s="77"/>
      <c r="F21" s="77"/>
      <c r="H21" s="77"/>
      <c r="I21" s="77"/>
      <c r="J21" s="77"/>
      <c r="K21" s="77"/>
      <c r="L21" s="77"/>
    </row>
    <row r="22" spans="1:17" x14ac:dyDescent="0.35">
      <c r="A22" s="77" t="s">
        <v>1207</v>
      </c>
      <c r="B22" s="77"/>
      <c r="C22" s="77"/>
      <c r="D22" s="77"/>
      <c r="E22" s="77"/>
      <c r="F22" s="77"/>
      <c r="H22" s="77"/>
      <c r="I22" s="77"/>
      <c r="J22" s="77"/>
      <c r="K22" s="77"/>
      <c r="L22" s="77"/>
    </row>
    <row r="23" spans="1:17" x14ac:dyDescent="0.35">
      <c r="B23" s="77"/>
      <c r="C23" s="77"/>
      <c r="D23" s="77"/>
      <c r="E23" s="77"/>
      <c r="F23" s="77"/>
      <c r="H23" s="77"/>
      <c r="I23" s="77"/>
      <c r="J23" s="77"/>
      <c r="K23" s="77"/>
      <c r="L23" s="77"/>
    </row>
    <row r="24" spans="1:17" x14ac:dyDescent="0.35">
      <c r="A24" s="77" t="s">
        <v>1208</v>
      </c>
      <c r="B24" s="77"/>
      <c r="C24" s="77"/>
      <c r="D24" s="77"/>
      <c r="E24" s="77"/>
      <c r="F24" s="77"/>
      <c r="H24" s="77"/>
      <c r="I24" s="77"/>
      <c r="J24" s="77"/>
      <c r="K24" s="77"/>
      <c r="L24" s="77"/>
    </row>
    <row r="25" spans="1:17" x14ac:dyDescent="0.35">
      <c r="B25" s="77"/>
      <c r="C25" s="77"/>
      <c r="D25" s="77"/>
      <c r="E25" s="77"/>
      <c r="F25" s="77"/>
      <c r="H25" s="77"/>
      <c r="I25" s="77"/>
      <c r="J25" s="77"/>
      <c r="K25" s="77"/>
      <c r="L25" s="77"/>
    </row>
    <row r="26" spans="1:17" x14ac:dyDescent="0.35">
      <c r="A26" s="77" t="s">
        <v>1209</v>
      </c>
      <c r="B26" s="77"/>
      <c r="C26" s="77"/>
      <c r="D26" s="77"/>
      <c r="E26" s="77"/>
      <c r="F26" s="77"/>
      <c r="H26" s="77"/>
      <c r="I26" s="77"/>
      <c r="J26" s="77"/>
      <c r="K26" s="77"/>
      <c r="L26" s="77"/>
    </row>
    <row r="27" spans="1:17" x14ac:dyDescent="0.35">
      <c r="B27" s="77"/>
      <c r="C27" s="77"/>
      <c r="D27" s="77"/>
      <c r="E27" s="77"/>
      <c r="F27" s="77"/>
      <c r="H27" s="77"/>
      <c r="I27" s="77"/>
      <c r="J27" s="77"/>
      <c r="K27" s="77"/>
      <c r="L27" s="77"/>
    </row>
    <row r="28" spans="1:17" x14ac:dyDescent="0.35">
      <c r="A28" s="77" t="s">
        <v>1206</v>
      </c>
      <c r="B28" s="77"/>
      <c r="C28" s="77"/>
      <c r="D28" s="77"/>
      <c r="E28" s="77"/>
      <c r="F28" s="77"/>
      <c r="H28" s="77"/>
      <c r="I28" s="77"/>
      <c r="J28" s="77"/>
      <c r="K28" s="77"/>
      <c r="L28" s="77"/>
    </row>
    <row r="29" spans="1:17" x14ac:dyDescent="0.35">
      <c r="B29" s="77"/>
      <c r="C29" s="77"/>
      <c r="D29" s="77"/>
      <c r="E29" s="77"/>
      <c r="F29" s="77"/>
      <c r="H29" s="77"/>
      <c r="I29" s="77"/>
      <c r="J29" s="77"/>
      <c r="K29" s="77"/>
      <c r="L29" s="77"/>
    </row>
    <row r="30" spans="1:17" x14ac:dyDescent="0.35">
      <c r="B30" s="77"/>
      <c r="C30" s="77"/>
      <c r="D30" s="77"/>
      <c r="E30" s="77"/>
      <c r="F30" s="77"/>
      <c r="H30" s="77"/>
      <c r="I30" s="77"/>
      <c r="J30" s="77"/>
      <c r="K30" s="77"/>
      <c r="L30" s="77"/>
    </row>
    <row r="31" spans="1:17" x14ac:dyDescent="0.35">
      <c r="B31" s="77"/>
      <c r="C31" s="77"/>
      <c r="D31" s="77"/>
      <c r="E31" s="77"/>
      <c r="F31" s="77"/>
      <c r="H31" s="77"/>
      <c r="I31" s="77"/>
      <c r="J31" s="77"/>
      <c r="K31" s="77"/>
      <c r="L31" s="77"/>
    </row>
    <row r="32" spans="1:17" x14ac:dyDescent="0.35">
      <c r="B32" s="77"/>
      <c r="C32" s="77"/>
      <c r="D32" s="77"/>
      <c r="E32" s="77"/>
      <c r="F32" s="77"/>
      <c r="H32" s="77"/>
      <c r="I32" s="77"/>
      <c r="J32" s="77"/>
      <c r="K32" s="77"/>
      <c r="L32" s="77"/>
    </row>
    <row r="33" spans="2:12" x14ac:dyDescent="0.35">
      <c r="B33" s="77"/>
      <c r="C33" s="77"/>
      <c r="D33" s="77"/>
      <c r="E33" s="77"/>
      <c r="F33" s="77"/>
      <c r="H33" s="77"/>
      <c r="I33" s="77"/>
      <c r="J33" s="77"/>
      <c r="K33" s="77"/>
      <c r="L33" s="77"/>
    </row>
    <row r="34" spans="2:12" x14ac:dyDescent="0.35">
      <c r="B34" s="77"/>
      <c r="C34" s="77"/>
      <c r="D34" s="77"/>
      <c r="E34" s="77"/>
      <c r="F34" s="77"/>
      <c r="H34" s="77"/>
      <c r="I34" s="77"/>
      <c r="J34" s="77"/>
      <c r="K34" s="77"/>
      <c r="L34" s="77"/>
    </row>
    <row r="35" spans="2:12" s="77" customFormat="1" x14ac:dyDescent="0.35"/>
    <row r="36" spans="2:12" s="77" customFormat="1" x14ac:dyDescent="0.35"/>
    <row r="37" spans="2:12" s="77" customFormat="1" x14ac:dyDescent="0.35"/>
    <row r="38" spans="2:12" s="77" customFormat="1" x14ac:dyDescent="0.35"/>
    <row r="39" spans="2:12" s="77" customFormat="1" x14ac:dyDescent="0.35"/>
    <row r="40" spans="2:12" s="77" customFormat="1" x14ac:dyDescent="0.35"/>
    <row r="41" spans="2:12" s="77" customFormat="1" x14ac:dyDescent="0.35"/>
    <row r="42" spans="2:12" s="77" customFormat="1" x14ac:dyDescent="0.35"/>
    <row r="43" spans="2:12" s="77" customFormat="1" x14ac:dyDescent="0.35"/>
    <row r="44" spans="2:12" s="77" customFormat="1" x14ac:dyDescent="0.35"/>
    <row r="45" spans="2:12" s="77" customFormat="1" x14ac:dyDescent="0.35"/>
    <row r="46" spans="2:12" s="77" customFormat="1" x14ac:dyDescent="0.35"/>
    <row r="47" spans="2:12" s="77" customFormat="1" x14ac:dyDescent="0.35"/>
    <row r="48" spans="2:12" s="77" customFormat="1" x14ac:dyDescent="0.35"/>
    <row r="49" s="77" customFormat="1" x14ac:dyDescent="0.35"/>
    <row r="50" s="77" customFormat="1" x14ac:dyDescent="0.35"/>
    <row r="51" s="77" customFormat="1" x14ac:dyDescent="0.35"/>
    <row r="52" s="77" customFormat="1" x14ac:dyDescent="0.35"/>
    <row r="53" s="77" customFormat="1" x14ac:dyDescent="0.35"/>
    <row r="54" s="77" customFormat="1" x14ac:dyDescent="0.35"/>
    <row r="55" s="77" customFormat="1" x14ac:dyDescent="0.35"/>
    <row r="56" s="77" customFormat="1" x14ac:dyDescent="0.35"/>
    <row r="57" s="77" customFormat="1" x14ac:dyDescent="0.35"/>
    <row r="58" s="77" customFormat="1" x14ac:dyDescent="0.35"/>
    <row r="59" s="77" customFormat="1" x14ac:dyDescent="0.35"/>
    <row r="60" s="77" customFormat="1" x14ac:dyDescent="0.35"/>
    <row r="61" s="77" customFormat="1" x14ac:dyDescent="0.35"/>
    <row r="62" s="77" customFormat="1" x14ac:dyDescent="0.35"/>
    <row r="63" s="77" customFormat="1" x14ac:dyDescent="0.35"/>
    <row r="64" s="77" customFormat="1" x14ac:dyDescent="0.35"/>
    <row r="65" s="77" customFormat="1" x14ac:dyDescent="0.35"/>
    <row r="66" s="77" customFormat="1" x14ac:dyDescent="0.35"/>
    <row r="67" s="77" customFormat="1" x14ac:dyDescent="0.35"/>
    <row r="68" s="77" customFormat="1" x14ac:dyDescent="0.35"/>
    <row r="69" s="77" customFormat="1" x14ac:dyDescent="0.35"/>
    <row r="70" s="77" customFormat="1" x14ac:dyDescent="0.35"/>
    <row r="71" s="77" customFormat="1" x14ac:dyDescent="0.35"/>
    <row r="72" s="77" customFormat="1" x14ac:dyDescent="0.35"/>
    <row r="73" s="77" customFormat="1" x14ac:dyDescent="0.35"/>
    <row r="74" s="77" customFormat="1" x14ac:dyDescent="0.35"/>
    <row r="75" s="77" customFormat="1" x14ac:dyDescent="0.35"/>
    <row r="76" s="77" customFormat="1" x14ac:dyDescent="0.35"/>
    <row r="77" s="77" customFormat="1" x14ac:dyDescent="0.35"/>
    <row r="78" s="77" customFormat="1" x14ac:dyDescent="0.35"/>
    <row r="79" s="77" customFormat="1" x14ac:dyDescent="0.35"/>
    <row r="80" s="77" customFormat="1" x14ac:dyDescent="0.35"/>
    <row r="81" s="77" customFormat="1" x14ac:dyDescent="0.35"/>
    <row r="82" s="77" customFormat="1" x14ac:dyDescent="0.35"/>
    <row r="83" s="77" customFormat="1" x14ac:dyDescent="0.35"/>
    <row r="84" s="77" customFormat="1" x14ac:dyDescent="0.35"/>
    <row r="85" s="77" customFormat="1" x14ac:dyDescent="0.35"/>
    <row r="86" s="77" customFormat="1" x14ac:dyDescent="0.35"/>
    <row r="87" s="77" customFormat="1" x14ac:dyDescent="0.35"/>
    <row r="88" s="77" customFormat="1" x14ac:dyDescent="0.35"/>
    <row r="89" s="77" customFormat="1" x14ac:dyDescent="0.35"/>
    <row r="90" s="77" customFormat="1" x14ac:dyDescent="0.35"/>
    <row r="91" s="77" customFormat="1" x14ac:dyDescent="0.35"/>
    <row r="92" s="77" customFormat="1" x14ac:dyDescent="0.35"/>
    <row r="93" s="77" customFormat="1" x14ac:dyDescent="0.35"/>
    <row r="94" s="77" customFormat="1" x14ac:dyDescent="0.35"/>
    <row r="95" s="77" customFormat="1" x14ac:dyDescent="0.35"/>
    <row r="96" s="77" customFormat="1" x14ac:dyDescent="0.35"/>
    <row r="97" s="77" customFormat="1" x14ac:dyDescent="0.35"/>
    <row r="98" s="77" customFormat="1" x14ac:dyDescent="0.35"/>
    <row r="99" s="77" customFormat="1" x14ac:dyDescent="0.35"/>
    <row r="100" s="77" customFormat="1" x14ac:dyDescent="0.35"/>
    <row r="101" s="77" customFormat="1" x14ac:dyDescent="0.35"/>
    <row r="102" s="77" customFormat="1" x14ac:dyDescent="0.35"/>
    <row r="103" s="77" customFormat="1" x14ac:dyDescent="0.35"/>
    <row r="104" s="77" customFormat="1" x14ac:dyDescent="0.35"/>
    <row r="105" s="77" customFormat="1" x14ac:dyDescent="0.35"/>
    <row r="106" s="77" customFormat="1" x14ac:dyDescent="0.35"/>
    <row r="107" s="77" customFormat="1" x14ac:dyDescent="0.35"/>
    <row r="108" s="77" customFormat="1" x14ac:dyDescent="0.35"/>
    <row r="109" s="77" customFormat="1" x14ac:dyDescent="0.35"/>
    <row r="110" s="77" customFormat="1" x14ac:dyDescent="0.35"/>
    <row r="111" s="77" customFormat="1" x14ac:dyDescent="0.35"/>
    <row r="112" s="77" customFormat="1" x14ac:dyDescent="0.35"/>
    <row r="113" s="77" customFormat="1" x14ac:dyDescent="0.35"/>
    <row r="114" s="77" customFormat="1" x14ac:dyDescent="0.35"/>
    <row r="115" s="77" customFormat="1" x14ac:dyDescent="0.35"/>
    <row r="116" s="77" customFormat="1" x14ac:dyDescent="0.35"/>
    <row r="117" s="77" customFormat="1" x14ac:dyDescent="0.35"/>
    <row r="118" s="77" customFormat="1" x14ac:dyDescent="0.35"/>
    <row r="119" s="77" customFormat="1" x14ac:dyDescent="0.35"/>
    <row r="120" s="77" customFormat="1" x14ac:dyDescent="0.35"/>
    <row r="121" s="77" customFormat="1" x14ac:dyDescent="0.35"/>
    <row r="122" s="77" customFormat="1" x14ac:dyDescent="0.35"/>
    <row r="123" s="77" customFormat="1" x14ac:dyDescent="0.35"/>
    <row r="124" s="77" customFormat="1" x14ac:dyDescent="0.35"/>
    <row r="125" s="77" customFormat="1" x14ac:dyDescent="0.35"/>
    <row r="126" s="77" customFormat="1" x14ac:dyDescent="0.35"/>
    <row r="127" s="77" customFormat="1" x14ac:dyDescent="0.35"/>
    <row r="128" s="77" customFormat="1" x14ac:dyDescent="0.35"/>
    <row r="129" spans="3:5" s="77" customFormat="1" x14ac:dyDescent="0.35"/>
    <row r="130" spans="3:5" s="77" customFormat="1" x14ac:dyDescent="0.35"/>
    <row r="131" spans="3:5" s="77" customFormat="1" x14ac:dyDescent="0.35"/>
    <row r="132" spans="3:5" s="77" customFormat="1" x14ac:dyDescent="0.35"/>
    <row r="133" spans="3:5" s="77" customFormat="1" x14ac:dyDescent="0.35"/>
    <row r="134" spans="3:5" x14ac:dyDescent="0.35">
      <c r="C134" s="77"/>
      <c r="D134" s="77"/>
      <c r="E134" s="77"/>
    </row>
  </sheetData>
  <sheetProtection password="DAA7" sheet="1" objects="1" scenarios="1"/>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ull10"/>
  <dimension ref="A3:C25"/>
  <sheetViews>
    <sheetView workbookViewId="0">
      <selection activeCell="AA28" sqref="AA28"/>
    </sheetView>
  </sheetViews>
  <sheetFormatPr defaultRowHeight="14.5" x14ac:dyDescent="0.35"/>
  <sheetData>
    <row r="3" spans="1:1" x14ac:dyDescent="0.35">
      <c r="A3" s="71" t="s">
        <v>1219</v>
      </c>
    </row>
    <row r="4" spans="1:1" x14ac:dyDescent="0.35">
      <c r="A4" s="74" t="s">
        <v>1220</v>
      </c>
    </row>
    <row r="5" spans="1:1" x14ac:dyDescent="0.35">
      <c r="A5" s="71"/>
    </row>
    <row r="6" spans="1:1" x14ac:dyDescent="0.35">
      <c r="A6" t="s">
        <v>1186</v>
      </c>
    </row>
    <row r="7" spans="1:1" x14ac:dyDescent="0.35">
      <c r="A7" t="s">
        <v>1188</v>
      </c>
    </row>
    <row r="9" spans="1:1" x14ac:dyDescent="0.35">
      <c r="A9" t="s">
        <v>1199</v>
      </c>
    </row>
    <row r="11" spans="1:1" x14ac:dyDescent="0.35">
      <c r="A11" t="s">
        <v>1189</v>
      </c>
    </row>
    <row r="12" spans="1:1" x14ac:dyDescent="0.35">
      <c r="A12" t="s">
        <v>1190</v>
      </c>
    </row>
    <row r="13" spans="1:1" x14ac:dyDescent="0.35">
      <c r="A13" t="s">
        <v>1217</v>
      </c>
    </row>
    <row r="15" spans="1:1" x14ac:dyDescent="0.35">
      <c r="A15" t="s">
        <v>1192</v>
      </c>
    </row>
    <row r="16" spans="1:1" x14ac:dyDescent="0.35">
      <c r="A16" t="s">
        <v>1218</v>
      </c>
    </row>
    <row r="18" spans="1:3" x14ac:dyDescent="0.35">
      <c r="A18" t="s">
        <v>1191</v>
      </c>
    </row>
    <row r="20" spans="1:3" x14ac:dyDescent="0.35">
      <c r="A20" t="s">
        <v>1193</v>
      </c>
    </row>
    <row r="22" spans="1:3" x14ac:dyDescent="0.35">
      <c r="A22" s="74" t="s">
        <v>1211</v>
      </c>
      <c r="C22" t="s">
        <v>1212</v>
      </c>
    </row>
    <row r="23" spans="1:3" x14ac:dyDescent="0.35">
      <c r="A23" s="74" t="s">
        <v>1213</v>
      </c>
      <c r="B23" t="s">
        <v>1214</v>
      </c>
    </row>
    <row r="24" spans="1:3" x14ac:dyDescent="0.35">
      <c r="B24" t="s">
        <v>1215</v>
      </c>
    </row>
    <row r="25" spans="1:3" x14ac:dyDescent="0.35">
      <c r="B25" t="s">
        <v>1216</v>
      </c>
    </row>
  </sheetData>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ull2"/>
  <dimension ref="A1:AF72"/>
  <sheetViews>
    <sheetView tabSelected="1" zoomScale="80" zoomScaleNormal="80" workbookViewId="0">
      <selection activeCell="Q20" sqref="Q20"/>
    </sheetView>
  </sheetViews>
  <sheetFormatPr defaultColWidth="8.81640625" defaultRowHeight="14.5" x14ac:dyDescent="0.35"/>
  <cols>
    <col min="1" max="1" width="32.81640625" style="78" customWidth="1"/>
    <col min="2" max="2" width="10.81640625" style="78" customWidth="1"/>
    <col min="3" max="3" width="12.1796875" style="78" customWidth="1"/>
    <col min="4" max="4" width="8.453125" style="78" customWidth="1"/>
    <col min="5" max="5" width="31.453125" style="78" customWidth="1"/>
    <col min="6" max="6" width="15" style="78" customWidth="1"/>
    <col min="7" max="7" width="16" style="78" bestFit="1" customWidth="1"/>
    <col min="8" max="8" width="20" style="78" bestFit="1" customWidth="1"/>
    <col min="9" max="9" width="31.1796875" style="78" customWidth="1"/>
    <col min="10" max="10" width="24.26953125" style="78" customWidth="1"/>
    <col min="11" max="11" width="23.7265625" style="78" customWidth="1"/>
    <col min="12" max="12" width="14.54296875" style="77" customWidth="1"/>
    <col min="13" max="13" width="29.81640625" style="77" customWidth="1"/>
    <col min="14" max="32" width="8.81640625" style="77"/>
    <col min="33" max="16384" width="8.81640625" style="78"/>
  </cols>
  <sheetData>
    <row r="1" spans="1:32" ht="25.5" customHeight="1" x14ac:dyDescent="0.35">
      <c r="A1" s="75" t="s">
        <v>1136</v>
      </c>
      <c r="B1" s="76"/>
      <c r="C1" s="76"/>
      <c r="D1" s="77"/>
      <c r="E1" s="77"/>
      <c r="F1" s="77"/>
      <c r="G1" s="77"/>
      <c r="H1" s="77"/>
      <c r="I1" s="77"/>
      <c r="J1" s="77"/>
      <c r="K1" s="77"/>
    </row>
    <row r="2" spans="1:32" s="76" customFormat="1" ht="21" customHeight="1" x14ac:dyDescent="0.35"/>
    <row r="3" spans="1:32" s="82" customFormat="1" ht="18.649999999999999" customHeight="1" x14ac:dyDescent="0.35">
      <c r="A3" s="79" t="s">
        <v>9</v>
      </c>
      <c r="B3" s="284"/>
      <c r="C3" s="285"/>
      <c r="D3" s="285"/>
      <c r="E3" s="285"/>
      <c r="F3" s="285"/>
      <c r="G3" s="285"/>
      <c r="H3" s="286"/>
      <c r="I3" s="79" t="s">
        <v>11</v>
      </c>
      <c r="J3" s="282"/>
      <c r="K3" s="283"/>
      <c r="L3" s="76"/>
      <c r="M3" s="76"/>
      <c r="N3" s="80"/>
      <c r="O3" s="81"/>
      <c r="P3" s="80"/>
      <c r="Q3" s="80"/>
      <c r="R3" s="80"/>
      <c r="S3" s="80"/>
      <c r="T3" s="80"/>
      <c r="U3" s="80"/>
      <c r="V3" s="80"/>
      <c r="W3" s="80"/>
      <c r="X3" s="80"/>
      <c r="Y3" s="80"/>
      <c r="Z3" s="80"/>
      <c r="AA3" s="80"/>
      <c r="AB3" s="80"/>
      <c r="AC3" s="80"/>
      <c r="AD3" s="80"/>
      <c r="AE3" s="80"/>
      <c r="AF3" s="80"/>
    </row>
    <row r="4" spans="1:32" s="82" customFormat="1" ht="20.9" customHeight="1" x14ac:dyDescent="0.35">
      <c r="A4" s="79" t="s">
        <v>10</v>
      </c>
      <c r="B4" s="284"/>
      <c r="C4" s="285"/>
      <c r="D4" s="285"/>
      <c r="E4" s="285"/>
      <c r="F4" s="285"/>
      <c r="G4" s="285"/>
      <c r="H4" s="285"/>
      <c r="I4" s="285"/>
      <c r="J4" s="285"/>
      <c r="K4" s="286"/>
      <c r="L4" s="83"/>
      <c r="M4" s="83"/>
      <c r="N4" s="80"/>
      <c r="O4" s="81"/>
      <c r="P4" s="80"/>
      <c r="Q4" s="80"/>
      <c r="R4" s="80"/>
      <c r="S4" s="80"/>
      <c r="T4" s="80"/>
      <c r="U4" s="80"/>
      <c r="V4" s="80"/>
      <c r="W4" s="80"/>
      <c r="X4" s="80"/>
      <c r="Y4" s="80"/>
      <c r="Z4" s="80"/>
      <c r="AA4" s="80"/>
      <c r="AB4" s="80"/>
      <c r="AC4" s="80"/>
      <c r="AD4" s="80"/>
      <c r="AE4" s="80"/>
      <c r="AF4" s="80"/>
    </row>
    <row r="5" spans="1:32" s="84" customFormat="1" ht="14" x14ac:dyDescent="0.3"/>
    <row r="6" spans="1:32" ht="18" x14ac:dyDescent="0.4">
      <c r="A6" s="85" t="s">
        <v>186</v>
      </c>
      <c r="B6" s="85"/>
      <c r="C6" s="85"/>
      <c r="D6" s="85"/>
      <c r="E6" s="85"/>
      <c r="F6" s="84"/>
      <c r="G6" s="84"/>
      <c r="H6" s="84"/>
      <c r="I6" s="84"/>
      <c r="J6" s="84"/>
      <c r="K6" s="84"/>
    </row>
    <row r="7" spans="1:32" s="88" customFormat="1" ht="108" customHeight="1" x14ac:dyDescent="0.35">
      <c r="A7" s="86" t="s">
        <v>1152</v>
      </c>
      <c r="B7" s="86" t="s">
        <v>1202</v>
      </c>
      <c r="C7" s="86" t="s">
        <v>1160</v>
      </c>
      <c r="D7" s="86" t="s">
        <v>74</v>
      </c>
      <c r="E7" s="86" t="s">
        <v>90</v>
      </c>
      <c r="F7" s="86" t="s">
        <v>91</v>
      </c>
      <c r="G7" s="86" t="s">
        <v>1232</v>
      </c>
      <c r="H7" s="86" t="s">
        <v>1153</v>
      </c>
      <c r="I7" s="86" t="s">
        <v>1154</v>
      </c>
      <c r="J7" s="86" t="s">
        <v>58</v>
      </c>
      <c r="K7" s="86" t="s">
        <v>1194</v>
      </c>
      <c r="L7" s="86" t="s">
        <v>1195</v>
      </c>
      <c r="M7" s="86" t="s">
        <v>1227</v>
      </c>
      <c r="N7" s="87"/>
      <c r="O7" s="87"/>
      <c r="P7" s="87"/>
      <c r="Q7" s="87"/>
      <c r="R7" s="87"/>
      <c r="S7" s="87"/>
      <c r="T7" s="87"/>
      <c r="U7" s="87"/>
      <c r="V7" s="87"/>
      <c r="W7" s="87"/>
      <c r="X7" s="87"/>
      <c r="Y7" s="87"/>
      <c r="Z7" s="87"/>
      <c r="AA7" s="87"/>
      <c r="AB7" s="87"/>
      <c r="AC7" s="87"/>
      <c r="AD7" s="87"/>
      <c r="AE7" s="87"/>
      <c r="AF7" s="87"/>
    </row>
    <row r="8" spans="1:32" x14ac:dyDescent="0.35">
      <c r="A8" s="96">
        <f>B3</f>
        <v>0</v>
      </c>
      <c r="B8" s="96">
        <f>J3</f>
        <v>0</v>
      </c>
      <c r="C8" s="97" t="s">
        <v>59</v>
      </c>
      <c r="D8" s="93"/>
      <c r="E8" s="93"/>
      <c r="F8" s="279"/>
      <c r="G8" s="24"/>
      <c r="H8" s="24"/>
      <c r="I8" s="278" t="e">
        <f>IF(AND(G8/$G$23&lt;0.6,F8&lt;&gt;"L1. GerminESS"),"Error!!!! El mínim per la sol·licitant ha de ser 60%",G8/$G$23)</f>
        <v>#DIV/0!</v>
      </c>
      <c r="J8" s="266">
        <f>G8-H8</f>
        <v>0</v>
      </c>
      <c r="K8" s="24"/>
      <c r="L8" s="243"/>
      <c r="M8" s="287"/>
    </row>
    <row r="9" spans="1:32" x14ac:dyDescent="0.35">
      <c r="A9" s="93"/>
      <c r="B9" s="93"/>
      <c r="C9" s="93"/>
      <c r="D9" s="93"/>
      <c r="E9" s="93"/>
      <c r="F9" s="280"/>
      <c r="G9" s="24"/>
      <c r="H9" s="24"/>
      <c r="I9" s="278" t="e">
        <f>G9/$G$23</f>
        <v>#DIV/0!</v>
      </c>
      <c r="J9" s="267">
        <f t="shared" ref="J9:J22" si="0">G9-H9</f>
        <v>0</v>
      </c>
      <c r="K9" s="89"/>
      <c r="L9" s="244"/>
      <c r="M9" s="288"/>
    </row>
    <row r="10" spans="1:32" x14ac:dyDescent="0.35">
      <c r="A10" s="93"/>
      <c r="B10" s="93"/>
      <c r="C10" s="93"/>
      <c r="D10" s="93"/>
      <c r="E10" s="93"/>
      <c r="F10" s="280"/>
      <c r="G10" s="24"/>
      <c r="H10" s="24"/>
      <c r="I10" s="278" t="e">
        <f t="shared" ref="I10:I22" si="1">G10/$G$23</f>
        <v>#DIV/0!</v>
      </c>
      <c r="J10" s="267">
        <f t="shared" si="0"/>
        <v>0</v>
      </c>
      <c r="K10" s="89"/>
      <c r="L10" s="244"/>
      <c r="M10" s="288"/>
    </row>
    <row r="11" spans="1:32" x14ac:dyDescent="0.35">
      <c r="A11" s="93"/>
      <c r="B11" s="93"/>
      <c r="C11" s="93"/>
      <c r="D11" s="93"/>
      <c r="E11" s="93"/>
      <c r="F11" s="280"/>
      <c r="G11" s="24"/>
      <c r="H11" s="24"/>
      <c r="I11" s="278" t="e">
        <f t="shared" si="1"/>
        <v>#DIV/0!</v>
      </c>
      <c r="J11" s="267">
        <f t="shared" si="0"/>
        <v>0</v>
      </c>
      <c r="K11" s="89"/>
      <c r="L11" s="244"/>
      <c r="M11" s="288"/>
    </row>
    <row r="12" spans="1:32" x14ac:dyDescent="0.35">
      <c r="A12" s="93"/>
      <c r="B12" s="93"/>
      <c r="C12" s="93"/>
      <c r="D12" s="93"/>
      <c r="E12" s="93"/>
      <c r="F12" s="280"/>
      <c r="G12" s="24"/>
      <c r="H12" s="24"/>
      <c r="I12" s="278" t="e">
        <f t="shared" si="1"/>
        <v>#DIV/0!</v>
      </c>
      <c r="J12" s="267">
        <f t="shared" si="0"/>
        <v>0</v>
      </c>
      <c r="K12" s="89"/>
      <c r="L12" s="244"/>
      <c r="M12" s="288"/>
    </row>
    <row r="13" spans="1:32" x14ac:dyDescent="0.35">
      <c r="A13" s="93"/>
      <c r="B13" s="93"/>
      <c r="C13" s="93"/>
      <c r="D13" s="93"/>
      <c r="E13" s="93"/>
      <c r="F13" s="280"/>
      <c r="G13" s="24"/>
      <c r="H13" s="24"/>
      <c r="I13" s="278" t="e">
        <f t="shared" si="1"/>
        <v>#DIV/0!</v>
      </c>
      <c r="J13" s="267">
        <f t="shared" si="0"/>
        <v>0</v>
      </c>
      <c r="K13" s="89"/>
      <c r="L13" s="244"/>
      <c r="M13" s="288"/>
    </row>
    <row r="14" spans="1:32" x14ac:dyDescent="0.35">
      <c r="A14" s="93"/>
      <c r="B14" s="93"/>
      <c r="C14" s="93"/>
      <c r="D14" s="93"/>
      <c r="E14" s="93"/>
      <c r="F14" s="280"/>
      <c r="G14" s="24"/>
      <c r="H14" s="24"/>
      <c r="I14" s="278" t="e">
        <f t="shared" si="1"/>
        <v>#DIV/0!</v>
      </c>
      <c r="J14" s="267">
        <f t="shared" si="0"/>
        <v>0</v>
      </c>
      <c r="K14" s="89"/>
      <c r="L14" s="244"/>
      <c r="M14" s="288"/>
    </row>
    <row r="15" spans="1:32" x14ac:dyDescent="0.35">
      <c r="A15" s="93"/>
      <c r="B15" s="93"/>
      <c r="C15" s="93"/>
      <c r="D15" s="93"/>
      <c r="E15" s="93"/>
      <c r="F15" s="280"/>
      <c r="G15" s="24"/>
      <c r="H15" s="24"/>
      <c r="I15" s="278" t="e">
        <f t="shared" si="1"/>
        <v>#DIV/0!</v>
      </c>
      <c r="J15" s="267">
        <f t="shared" si="0"/>
        <v>0</v>
      </c>
      <c r="K15" s="89"/>
      <c r="L15" s="244"/>
      <c r="M15" s="288"/>
    </row>
    <row r="16" spans="1:32" x14ac:dyDescent="0.35">
      <c r="A16" s="93"/>
      <c r="B16" s="93"/>
      <c r="C16" s="93"/>
      <c r="D16" s="93"/>
      <c r="E16" s="93"/>
      <c r="F16" s="280"/>
      <c r="G16" s="24"/>
      <c r="H16" s="24"/>
      <c r="I16" s="278" t="e">
        <f t="shared" si="1"/>
        <v>#DIV/0!</v>
      </c>
      <c r="J16" s="267">
        <f t="shared" si="0"/>
        <v>0</v>
      </c>
      <c r="K16" s="89"/>
      <c r="L16" s="244"/>
      <c r="M16" s="288"/>
    </row>
    <row r="17" spans="1:32" x14ac:dyDescent="0.35">
      <c r="A17" s="93"/>
      <c r="B17" s="93"/>
      <c r="C17" s="93"/>
      <c r="D17" s="93"/>
      <c r="E17" s="93"/>
      <c r="F17" s="280"/>
      <c r="G17" s="24"/>
      <c r="H17" s="24"/>
      <c r="I17" s="278" t="e">
        <f t="shared" si="1"/>
        <v>#DIV/0!</v>
      </c>
      <c r="J17" s="267">
        <f t="shared" si="0"/>
        <v>0</v>
      </c>
      <c r="K17" s="89"/>
      <c r="L17" s="244"/>
      <c r="M17" s="288"/>
    </row>
    <row r="18" spans="1:32" x14ac:dyDescent="0.35">
      <c r="A18" s="93"/>
      <c r="B18" s="93"/>
      <c r="C18" s="93"/>
      <c r="D18" s="93"/>
      <c r="E18" s="93"/>
      <c r="F18" s="280"/>
      <c r="G18" s="24"/>
      <c r="H18" s="24"/>
      <c r="I18" s="278" t="e">
        <f t="shared" si="1"/>
        <v>#DIV/0!</v>
      </c>
      <c r="J18" s="267">
        <f t="shared" si="0"/>
        <v>0</v>
      </c>
      <c r="K18" s="89"/>
      <c r="L18" s="244"/>
      <c r="M18" s="288"/>
    </row>
    <row r="19" spans="1:32" x14ac:dyDescent="0.35">
      <c r="A19" s="93"/>
      <c r="B19" s="93"/>
      <c r="C19" s="93"/>
      <c r="D19" s="93"/>
      <c r="E19" s="93"/>
      <c r="F19" s="280"/>
      <c r="G19" s="24"/>
      <c r="H19" s="24"/>
      <c r="I19" s="278" t="e">
        <f t="shared" si="1"/>
        <v>#DIV/0!</v>
      </c>
      <c r="J19" s="267">
        <f t="shared" si="0"/>
        <v>0</v>
      </c>
      <c r="K19" s="89"/>
      <c r="L19" s="244"/>
      <c r="M19" s="288"/>
    </row>
    <row r="20" spans="1:32" x14ac:dyDescent="0.35">
      <c r="A20" s="93"/>
      <c r="B20" s="93"/>
      <c r="C20" s="93"/>
      <c r="D20" s="93"/>
      <c r="E20" s="93"/>
      <c r="F20" s="280"/>
      <c r="G20" s="24"/>
      <c r="H20" s="24"/>
      <c r="I20" s="278" t="e">
        <f t="shared" si="1"/>
        <v>#DIV/0!</v>
      </c>
      <c r="J20" s="267">
        <f t="shared" si="0"/>
        <v>0</v>
      </c>
      <c r="K20" s="89"/>
      <c r="L20" s="244"/>
      <c r="M20" s="288"/>
    </row>
    <row r="21" spans="1:32" x14ac:dyDescent="0.35">
      <c r="A21" s="93"/>
      <c r="B21" s="93"/>
      <c r="C21" s="93"/>
      <c r="D21" s="94"/>
      <c r="E21" s="94"/>
      <c r="F21" s="280"/>
      <c r="G21" s="24"/>
      <c r="H21" s="24"/>
      <c r="I21" s="278" t="e">
        <f t="shared" si="1"/>
        <v>#DIV/0!</v>
      </c>
      <c r="J21" s="267">
        <f t="shared" si="0"/>
        <v>0</v>
      </c>
      <c r="K21" s="89"/>
      <c r="L21" s="244"/>
      <c r="M21" s="288"/>
    </row>
    <row r="22" spans="1:32" ht="15" thickBot="1" x14ac:dyDescent="0.4">
      <c r="A22" s="94"/>
      <c r="B22" s="93"/>
      <c r="C22" s="95"/>
      <c r="D22" s="95"/>
      <c r="E22" s="95"/>
      <c r="F22" s="281"/>
      <c r="G22" s="25"/>
      <c r="H22" s="26"/>
      <c r="I22" s="278" t="e">
        <f t="shared" si="1"/>
        <v>#DIV/0!</v>
      </c>
      <c r="J22" s="267">
        <f t="shared" si="0"/>
        <v>0</v>
      </c>
      <c r="K22" s="256"/>
      <c r="L22" s="244"/>
      <c r="M22" s="288"/>
    </row>
    <row r="23" spans="1:32" s="91" customFormat="1" ht="58.5" thickBot="1" x14ac:dyDescent="0.4">
      <c r="A23" s="245" t="s">
        <v>0</v>
      </c>
      <c r="B23" s="246"/>
      <c r="C23" s="247"/>
      <c r="D23" s="247"/>
      <c r="E23" s="247"/>
      <c r="F23" s="248"/>
      <c r="G23" s="249">
        <f>SUM(G8:G22)</f>
        <v>0</v>
      </c>
      <c r="H23" s="250">
        <f>SUM(H8:H22)</f>
        <v>0</v>
      </c>
      <c r="I23" s="247"/>
      <c r="J23" s="249">
        <f>SUM(J8:J22)</f>
        <v>0</v>
      </c>
      <c r="K23" s="257" t="str">
        <f>IF(J23&lt;&gt;TRUNC(J23,2),"HEU INDICAT IMPORTS AMB MÉS DE 2 DECIMALS. CAL POSAR IMPORTS AMB 2 DECIMALS MÀXIM","")</f>
        <v/>
      </c>
      <c r="L23" s="77"/>
      <c r="M23" s="262" t="s">
        <v>1228</v>
      </c>
      <c r="N23" s="90"/>
      <c r="O23" s="90"/>
      <c r="P23" s="90"/>
      <c r="Q23" s="90"/>
      <c r="R23" s="90"/>
      <c r="S23" s="90"/>
      <c r="T23" s="90"/>
      <c r="U23" s="90"/>
      <c r="V23" s="90"/>
      <c r="W23" s="90"/>
      <c r="X23" s="90"/>
      <c r="Y23" s="90"/>
      <c r="Z23" s="90"/>
      <c r="AA23" s="90"/>
      <c r="AB23" s="90"/>
      <c r="AC23" s="90"/>
      <c r="AD23" s="90"/>
      <c r="AE23" s="90"/>
      <c r="AF23" s="90"/>
    </row>
    <row r="24" spans="1:32" s="77" customFormat="1" ht="84.65" customHeight="1" thickBot="1" x14ac:dyDescent="0.4">
      <c r="G24" s="260" t="s">
        <v>1155</v>
      </c>
      <c r="H24" s="233" t="e">
        <f>H23/G23</f>
        <v>#DIV/0!</v>
      </c>
      <c r="J24" s="261" t="s">
        <v>1156</v>
      </c>
    </row>
    <row r="25" spans="1:32" s="77" customFormat="1" x14ac:dyDescent="0.35"/>
    <row r="26" spans="1:32" s="77" customFormat="1" x14ac:dyDescent="0.35"/>
    <row r="27" spans="1:32" s="77" customFormat="1" ht="1.5" customHeight="1" x14ac:dyDescent="0.35"/>
    <row r="28" spans="1:32" s="77" customFormat="1" ht="217.5" x14ac:dyDescent="0.35">
      <c r="A28" s="92" t="s">
        <v>1196</v>
      </c>
    </row>
    <row r="29" spans="1:32" s="77" customFormat="1" x14ac:dyDescent="0.35"/>
    <row r="30" spans="1:32" s="77" customFormat="1" x14ac:dyDescent="0.35">
      <c r="A30" s="77">
        <v>1.1000000000000001</v>
      </c>
      <c r="B30" s="77" t="b">
        <f>A30&lt;&gt;TRUNC(A30,2)</f>
        <v>0</v>
      </c>
    </row>
    <row r="31" spans="1:32" s="77" customFormat="1" x14ac:dyDescent="0.35">
      <c r="A31" s="77">
        <v>1.1000000000000001</v>
      </c>
      <c r="B31" s="77" t="b">
        <f t="shared" ref="B31:B34" si="2">A31&lt;&gt;TRUNC(A31,2)</f>
        <v>0</v>
      </c>
    </row>
    <row r="32" spans="1:32" s="77" customFormat="1" x14ac:dyDescent="0.35">
      <c r="A32" s="77">
        <v>1.1100000000000001</v>
      </c>
      <c r="B32" s="77" t="b">
        <f t="shared" si="2"/>
        <v>0</v>
      </c>
    </row>
    <row r="33" spans="1:2" s="77" customFormat="1" x14ac:dyDescent="0.35">
      <c r="A33" s="77">
        <v>1.111</v>
      </c>
      <c r="B33" s="77" t="b">
        <f t="shared" si="2"/>
        <v>1</v>
      </c>
    </row>
    <row r="34" spans="1:2" s="77" customFormat="1" x14ac:dyDescent="0.35">
      <c r="A34" s="77">
        <v>1.1111</v>
      </c>
      <c r="B34" s="77" t="b">
        <f t="shared" si="2"/>
        <v>1</v>
      </c>
    </row>
    <row r="35" spans="1:2" s="77" customFormat="1" x14ac:dyDescent="0.35"/>
    <row r="36" spans="1:2" s="77" customFormat="1" x14ac:dyDescent="0.35"/>
    <row r="37" spans="1:2" s="77" customFormat="1" x14ac:dyDescent="0.35"/>
    <row r="38" spans="1:2" s="77" customFormat="1" x14ac:dyDescent="0.35"/>
    <row r="39" spans="1:2" s="77" customFormat="1" x14ac:dyDescent="0.35"/>
    <row r="40" spans="1:2" s="77" customFormat="1" x14ac:dyDescent="0.35"/>
    <row r="41" spans="1:2" s="77" customFormat="1" x14ac:dyDescent="0.35"/>
    <row r="42" spans="1:2" s="77" customFormat="1" x14ac:dyDescent="0.35"/>
    <row r="43" spans="1:2" s="77" customFormat="1" x14ac:dyDescent="0.35"/>
    <row r="44" spans="1:2" s="77" customFormat="1" x14ac:dyDescent="0.35"/>
    <row r="45" spans="1:2" s="77" customFormat="1" x14ac:dyDescent="0.35"/>
    <row r="46" spans="1:2" s="77" customFormat="1" x14ac:dyDescent="0.35"/>
    <row r="47" spans="1:2" s="77" customFormat="1" x14ac:dyDescent="0.35"/>
    <row r="48" spans="1:2" s="77" customFormat="1" x14ac:dyDescent="0.35"/>
    <row r="49" s="77" customFormat="1" x14ac:dyDescent="0.35"/>
    <row r="50" s="77" customFormat="1" x14ac:dyDescent="0.35"/>
    <row r="51" s="77" customFormat="1" x14ac:dyDescent="0.35"/>
    <row r="52" s="77" customFormat="1" x14ac:dyDescent="0.35"/>
    <row r="53" s="77" customFormat="1" x14ac:dyDescent="0.35"/>
    <row r="54" s="77" customFormat="1" x14ac:dyDescent="0.35"/>
    <row r="55" s="77" customFormat="1" x14ac:dyDescent="0.35"/>
    <row r="56" s="77" customFormat="1" x14ac:dyDescent="0.35"/>
    <row r="57" s="77" customFormat="1" x14ac:dyDescent="0.35"/>
    <row r="58" s="77" customFormat="1" x14ac:dyDescent="0.35"/>
    <row r="59" s="77" customFormat="1" x14ac:dyDescent="0.35"/>
    <row r="60" s="77" customFormat="1" x14ac:dyDescent="0.35"/>
    <row r="61" s="77" customFormat="1" x14ac:dyDescent="0.35"/>
    <row r="62" s="77" customFormat="1" x14ac:dyDescent="0.35"/>
    <row r="63" s="77" customFormat="1" x14ac:dyDescent="0.35"/>
    <row r="64" s="77" customFormat="1" x14ac:dyDescent="0.35"/>
    <row r="65" s="77" customFormat="1" x14ac:dyDescent="0.35"/>
    <row r="66" s="77" customFormat="1" x14ac:dyDescent="0.35"/>
    <row r="67" s="77" customFormat="1" x14ac:dyDescent="0.35"/>
    <row r="68" s="77" customFormat="1" x14ac:dyDescent="0.35"/>
    <row r="69" s="77" customFormat="1" x14ac:dyDescent="0.35"/>
    <row r="70" s="77" customFormat="1" x14ac:dyDescent="0.35"/>
    <row r="71" s="77" customFormat="1" x14ac:dyDescent="0.35"/>
    <row r="72" s="77" customFormat="1" x14ac:dyDescent="0.35"/>
  </sheetData>
  <sheetProtection password="DAA7" sheet="1" objects="1" scenarios="1"/>
  <mergeCells count="5">
    <mergeCell ref="F8:F22"/>
    <mergeCell ref="J3:K3"/>
    <mergeCell ref="B3:H3"/>
    <mergeCell ref="B4:K4"/>
    <mergeCell ref="M8:M22"/>
  </mergeCells>
  <dataValidations count="2">
    <dataValidation type="textLength" operator="notEqual" allowBlank="1" showInputMessage="1" showErrorMessage="1" sqref="O3">
      <formula1>9</formula1>
    </dataValidation>
    <dataValidation type="textLength" operator="equal" allowBlank="1" showInputMessage="1" showErrorMessage="1" sqref="L3:M3">
      <formula1>9</formula1>
    </dataValidation>
  </dataValidations>
  <hyperlinks>
    <hyperlink ref="A4" location="'RESUM I PRESSUPOST EIXOS A,B, E'!A63" display="NOM DEL PROJECTE (1)"/>
    <hyperlink ref="A3" location="'RESUM I PRESSUPOST EIXOS A,B, E'!A63" display="ENTITAT SOL·LICITANT (1)"/>
    <hyperlink ref="I3" location="'RESUM I PRESSUPOST EIXOS A,B, E'!A63" display="NIF (1)"/>
  </hyperlink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4">
        <x14:dataValidation type="list" allowBlank="1" showInputMessage="1" showErrorMessage="1">
          <x14:formula1>
            <xm:f>Full2!$C$1:$C$6</xm:f>
          </x14:formula1>
          <xm:sqref>D8:D22</xm:sqref>
        </x14:dataValidation>
        <x14:dataValidation type="list" allowBlank="1" showInputMessage="1" showErrorMessage="1">
          <x14:formula1>
            <xm:f>Full2!$N$2:$N$89</xm:f>
          </x14:formula1>
          <xm:sqref>E8:E22</xm:sqref>
        </x14:dataValidation>
        <x14:dataValidation type="list" allowBlank="1" showInputMessage="1" showErrorMessage="1">
          <x14:formula1>
            <xm:f>Full2!$H$1:$H$6</xm:f>
          </x14:formula1>
          <xm:sqref>F8</xm:sqref>
        </x14:dataValidation>
        <x14:dataValidation type="list" allowBlank="1" showInputMessage="1" showErrorMessage="1">
          <x14:formula1>
            <xm:f>Full2!$A$2:$A$15</xm:f>
          </x14:formula1>
          <xm:sqref>C9:C22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ull3"/>
  <dimension ref="A1:AT76"/>
  <sheetViews>
    <sheetView zoomScale="80" zoomScaleNormal="80" workbookViewId="0">
      <selection activeCell="C334" sqref="C334"/>
    </sheetView>
  </sheetViews>
  <sheetFormatPr defaultColWidth="8.81640625" defaultRowHeight="10" x14ac:dyDescent="0.2"/>
  <cols>
    <col min="1" max="1" width="35.54296875" style="106" customWidth="1"/>
    <col min="2" max="3" width="35.1796875" style="106" customWidth="1"/>
    <col min="4" max="4" width="15.453125" style="106" customWidth="1"/>
    <col min="5" max="5" width="15.81640625" style="106" customWidth="1"/>
    <col min="6" max="6" width="23.453125" style="106" customWidth="1"/>
    <col min="7" max="7" width="18.81640625" style="106" customWidth="1"/>
    <col min="8" max="8" width="19.1796875" style="106" customWidth="1"/>
    <col min="9" max="9" width="17.1796875" style="106" customWidth="1"/>
    <col min="10" max="10" width="19.1796875" style="20" customWidth="1"/>
    <col min="11" max="11" width="13.453125" style="20" customWidth="1"/>
    <col min="12" max="12" width="17.1796875" style="20" customWidth="1"/>
    <col min="13" max="13" width="7.54296875" style="20" customWidth="1"/>
    <col min="14" max="14" width="17.1796875" style="20" customWidth="1"/>
    <col min="15" max="15" width="11.453125" style="20" customWidth="1"/>
    <col min="16" max="16" width="14.54296875" style="20" customWidth="1"/>
    <col min="17" max="18" width="11.453125" style="20" customWidth="1"/>
    <col min="19" max="19" width="13.54296875" style="20" customWidth="1"/>
    <col min="20" max="20" width="10.54296875" style="20" customWidth="1"/>
    <col min="21" max="46" width="8.81640625" style="20"/>
    <col min="47" max="16384" width="8.81640625" style="106"/>
  </cols>
  <sheetData>
    <row r="1" spans="1:46" s="20" customFormat="1" x14ac:dyDescent="0.2"/>
    <row r="2" spans="1:46" s="20" customFormat="1" x14ac:dyDescent="0.2"/>
    <row r="3" spans="1:46" s="20" customFormat="1" ht="18" x14ac:dyDescent="0.4">
      <c r="A3" s="98" t="s">
        <v>1138</v>
      </c>
      <c r="B3" s="99"/>
      <c r="C3" s="99"/>
      <c r="D3" s="99"/>
      <c r="E3" s="99"/>
      <c r="F3" s="100"/>
      <c r="G3" s="100"/>
      <c r="H3" s="101"/>
      <c r="I3" s="101"/>
    </row>
    <row r="4" spans="1:46" s="20" customFormat="1" x14ac:dyDescent="0.2">
      <c r="F4" s="102"/>
      <c r="G4" s="102"/>
    </row>
    <row r="5" spans="1:46" s="82" customFormat="1" ht="18.649999999999999" customHeight="1" x14ac:dyDescent="0.2">
      <c r="A5" s="79" t="s">
        <v>9</v>
      </c>
      <c r="B5" s="103" t="str">
        <f>IF('DADES ECONÒMIQUES'!F8=Full2!H1,'DADES ECONÒMIQUES'!B3,"")</f>
        <v/>
      </c>
      <c r="C5" s="79"/>
      <c r="D5" s="292" t="str">
        <f>IF('DADES ECONÒMIQUES'!F8=Full2!H1,'DADES ECONÒMIQUES'!J3,"")</f>
        <v/>
      </c>
      <c r="E5" s="293"/>
      <c r="F5" s="76"/>
      <c r="G5" s="76"/>
      <c r="H5" s="80"/>
      <c r="I5" s="81"/>
      <c r="J5" s="20"/>
      <c r="K5" s="20"/>
      <c r="L5" s="20"/>
      <c r="M5" s="20"/>
      <c r="N5" s="20"/>
      <c r="O5" s="20"/>
      <c r="P5" s="20"/>
      <c r="Q5" s="20"/>
      <c r="R5" s="20"/>
      <c r="S5" s="20"/>
      <c r="T5" s="20"/>
      <c r="U5" s="20"/>
      <c r="V5" s="20"/>
      <c r="W5" s="20"/>
      <c r="X5" s="20"/>
      <c r="Y5" s="20"/>
      <c r="Z5" s="20"/>
      <c r="AA5" s="20"/>
      <c r="AB5" s="20"/>
      <c r="AC5" s="20"/>
      <c r="AD5" s="20"/>
      <c r="AE5" s="20"/>
      <c r="AF5" s="20"/>
      <c r="AG5" s="20"/>
      <c r="AH5" s="20"/>
      <c r="AI5" s="20"/>
      <c r="AJ5" s="20"/>
      <c r="AK5" s="20"/>
      <c r="AL5" s="20"/>
      <c r="AM5" s="20"/>
      <c r="AN5" s="20"/>
      <c r="AO5" s="20"/>
      <c r="AP5" s="20"/>
      <c r="AQ5" s="20"/>
      <c r="AR5" s="20"/>
      <c r="AS5" s="20"/>
      <c r="AT5" s="20"/>
    </row>
    <row r="6" spans="1:46" s="82" customFormat="1" ht="20.9" customHeight="1" x14ac:dyDescent="0.2">
      <c r="A6" s="79" t="s">
        <v>10</v>
      </c>
      <c r="B6" s="289" t="str">
        <f>IF('DADES ECONÒMIQUES'!F8=Full2!H1,'DADES ECONÒMIQUES'!B4:H4,"")</f>
        <v/>
      </c>
      <c r="C6" s="289"/>
      <c r="D6" s="289"/>
      <c r="E6" s="289"/>
      <c r="F6" s="83"/>
      <c r="G6" s="83"/>
      <c r="H6" s="80"/>
      <c r="I6" s="81"/>
      <c r="J6" s="20"/>
      <c r="K6" s="20"/>
      <c r="L6" s="20"/>
      <c r="M6" s="20"/>
      <c r="N6" s="20"/>
      <c r="O6" s="20"/>
      <c r="P6" s="20"/>
      <c r="Q6" s="20"/>
      <c r="R6" s="20"/>
      <c r="S6" s="20"/>
      <c r="T6" s="20"/>
      <c r="U6" s="20"/>
      <c r="V6" s="20"/>
      <c r="W6" s="20"/>
      <c r="X6" s="20"/>
      <c r="Y6" s="20"/>
      <c r="Z6" s="20"/>
      <c r="AA6" s="20"/>
      <c r="AB6" s="20"/>
      <c r="AC6" s="20"/>
      <c r="AD6" s="20"/>
      <c r="AE6" s="20"/>
      <c r="AF6" s="20"/>
      <c r="AG6" s="20"/>
      <c r="AH6" s="20"/>
      <c r="AI6" s="20"/>
      <c r="AJ6" s="20"/>
      <c r="AK6" s="20"/>
      <c r="AL6" s="20"/>
      <c r="AM6" s="20"/>
      <c r="AN6" s="20"/>
      <c r="AO6" s="20"/>
      <c r="AP6" s="20"/>
      <c r="AQ6" s="20"/>
      <c r="AR6" s="20"/>
      <c r="AS6" s="20"/>
      <c r="AT6" s="20"/>
    </row>
    <row r="7" spans="1:46" s="20" customFormat="1" x14ac:dyDescent="0.2">
      <c r="F7" s="102"/>
      <c r="G7" s="102"/>
    </row>
    <row r="8" spans="1:46" s="20" customFormat="1" ht="28.4" customHeight="1" x14ac:dyDescent="0.2">
      <c r="A8" s="104"/>
      <c r="B8" s="105"/>
      <c r="F8" s="102"/>
      <c r="G8" s="102"/>
    </row>
    <row r="9" spans="1:46" s="20" customFormat="1" ht="10.5" thickBot="1" x14ac:dyDescent="0.25">
      <c r="F9" s="102"/>
      <c r="G9" s="102"/>
    </row>
    <row r="10" spans="1:46" ht="31.5" customHeight="1" thickBot="1" x14ac:dyDescent="0.25">
      <c r="A10" s="290" t="s">
        <v>187</v>
      </c>
      <c r="B10" s="294" t="s">
        <v>188</v>
      </c>
      <c r="C10" s="294"/>
      <c r="D10" s="295"/>
      <c r="E10" s="298" t="s">
        <v>1162</v>
      </c>
      <c r="F10" s="300" t="s">
        <v>1142</v>
      </c>
      <c r="G10" s="302" t="s">
        <v>1161</v>
      </c>
      <c r="H10" s="303"/>
      <c r="I10" s="296" t="s">
        <v>4</v>
      </c>
    </row>
    <row r="11" spans="1:46" s="108" customFormat="1" ht="70.5" customHeight="1" thickBot="1" x14ac:dyDescent="0.25">
      <c r="A11" s="291"/>
      <c r="B11" s="107" t="s">
        <v>1</v>
      </c>
      <c r="C11" s="107" t="s">
        <v>2</v>
      </c>
      <c r="D11" s="107" t="s">
        <v>3</v>
      </c>
      <c r="E11" s="299"/>
      <c r="F11" s="301"/>
      <c r="G11" s="304"/>
      <c r="H11" s="305"/>
      <c r="I11" s="297"/>
      <c r="J11" s="20"/>
      <c r="K11" s="20"/>
      <c r="L11" s="20"/>
      <c r="M11" s="20"/>
      <c r="N11" s="20"/>
      <c r="O11" s="20"/>
      <c r="P11" s="20"/>
      <c r="Q11" s="20"/>
      <c r="R11" s="20"/>
      <c r="S11" s="20"/>
      <c r="T11" s="20"/>
      <c r="U11" s="20"/>
      <c r="V11" s="20"/>
      <c r="W11" s="20"/>
      <c r="X11" s="20"/>
      <c r="Y11" s="20"/>
      <c r="Z11" s="20"/>
      <c r="AA11" s="20"/>
      <c r="AB11" s="20"/>
      <c r="AC11" s="20"/>
      <c r="AD11" s="20"/>
      <c r="AE11" s="20"/>
      <c r="AF11" s="20"/>
      <c r="AG11" s="20"/>
      <c r="AH11" s="20"/>
      <c r="AI11" s="20"/>
      <c r="AJ11" s="20"/>
      <c r="AK11" s="20"/>
      <c r="AL11" s="20"/>
      <c r="AM11" s="20"/>
      <c r="AN11" s="20"/>
      <c r="AO11" s="20"/>
      <c r="AP11" s="20"/>
      <c r="AQ11" s="20"/>
      <c r="AR11" s="20"/>
      <c r="AS11" s="20"/>
      <c r="AT11" s="20"/>
    </row>
    <row r="12" spans="1:46" ht="35.15" customHeight="1" x14ac:dyDescent="0.2">
      <c r="A12" s="5"/>
      <c r="B12" s="32"/>
      <c r="C12" s="33"/>
      <c r="D12" s="34"/>
      <c r="E12" s="12"/>
      <c r="F12" s="39">
        <f t="shared" ref="F12:F21" si="0">B12+C12+D12</f>
        <v>0</v>
      </c>
      <c r="G12" s="33"/>
      <c r="H12" s="306"/>
      <c r="I12" s="41">
        <f>F12-G12</f>
        <v>0</v>
      </c>
    </row>
    <row r="13" spans="1:46" ht="32.25" customHeight="1" x14ac:dyDescent="0.2">
      <c r="A13" s="1"/>
      <c r="B13" s="66"/>
      <c r="C13" s="35"/>
      <c r="D13" s="36"/>
      <c r="E13" s="13"/>
      <c r="F13" s="39">
        <f t="shared" si="0"/>
        <v>0</v>
      </c>
      <c r="G13" s="35"/>
      <c r="H13" s="306"/>
      <c r="I13" s="41">
        <f t="shared" ref="I13:I21" si="1">F13-G13</f>
        <v>0</v>
      </c>
    </row>
    <row r="14" spans="1:46" ht="33.75" customHeight="1" x14ac:dyDescent="0.2">
      <c r="A14" s="1"/>
      <c r="B14" s="66"/>
      <c r="C14" s="33"/>
      <c r="D14" s="34"/>
      <c r="E14" s="13"/>
      <c r="F14" s="39">
        <f t="shared" si="0"/>
        <v>0</v>
      </c>
      <c r="G14" s="35"/>
      <c r="H14" s="306"/>
      <c r="I14" s="41">
        <f t="shared" si="1"/>
        <v>0</v>
      </c>
    </row>
    <row r="15" spans="1:46" ht="33" customHeight="1" x14ac:dyDescent="0.2">
      <c r="A15" s="1"/>
      <c r="B15" s="66"/>
      <c r="C15" s="35"/>
      <c r="D15" s="36"/>
      <c r="E15" s="13"/>
      <c r="F15" s="39">
        <f t="shared" si="0"/>
        <v>0</v>
      </c>
      <c r="G15" s="35"/>
      <c r="H15" s="306"/>
      <c r="I15" s="41">
        <f t="shared" si="1"/>
        <v>0</v>
      </c>
    </row>
    <row r="16" spans="1:46" ht="34.5" customHeight="1" x14ac:dyDescent="0.2">
      <c r="A16" s="1"/>
      <c r="B16" s="66"/>
      <c r="C16" s="33"/>
      <c r="D16" s="34"/>
      <c r="E16" s="13"/>
      <c r="F16" s="39">
        <f t="shared" si="0"/>
        <v>0</v>
      </c>
      <c r="G16" s="35"/>
      <c r="H16" s="306"/>
      <c r="I16" s="41">
        <f t="shared" si="1"/>
        <v>0</v>
      </c>
    </row>
    <row r="17" spans="1:10" ht="34.5" customHeight="1" x14ac:dyDescent="0.2">
      <c r="A17" s="1"/>
      <c r="B17" s="66"/>
      <c r="C17" s="35"/>
      <c r="D17" s="36"/>
      <c r="E17" s="13"/>
      <c r="F17" s="39">
        <f t="shared" si="0"/>
        <v>0</v>
      </c>
      <c r="G17" s="35"/>
      <c r="H17" s="306"/>
      <c r="I17" s="41">
        <f t="shared" si="1"/>
        <v>0</v>
      </c>
    </row>
    <row r="18" spans="1:10" ht="34.5" customHeight="1" x14ac:dyDescent="0.2">
      <c r="A18" s="1"/>
      <c r="B18" s="66"/>
      <c r="C18" s="33"/>
      <c r="D18" s="34"/>
      <c r="E18" s="13"/>
      <c r="F18" s="39">
        <f t="shared" si="0"/>
        <v>0</v>
      </c>
      <c r="G18" s="35"/>
      <c r="H18" s="306"/>
      <c r="I18" s="41">
        <f t="shared" si="1"/>
        <v>0</v>
      </c>
    </row>
    <row r="19" spans="1:10" ht="34.5" customHeight="1" x14ac:dyDescent="0.2">
      <c r="A19" s="1"/>
      <c r="B19" s="66"/>
      <c r="C19" s="35"/>
      <c r="D19" s="36"/>
      <c r="E19" s="13"/>
      <c r="F19" s="39">
        <f t="shared" si="0"/>
        <v>0</v>
      </c>
      <c r="G19" s="35"/>
      <c r="H19" s="306"/>
      <c r="I19" s="41">
        <f t="shared" si="1"/>
        <v>0</v>
      </c>
    </row>
    <row r="20" spans="1:10" ht="34.5" customHeight="1" x14ac:dyDescent="0.2">
      <c r="A20" s="1"/>
      <c r="B20" s="66"/>
      <c r="C20" s="33"/>
      <c r="D20" s="34"/>
      <c r="E20" s="13"/>
      <c r="F20" s="39">
        <f t="shared" si="0"/>
        <v>0</v>
      </c>
      <c r="G20" s="35"/>
      <c r="H20" s="306"/>
      <c r="I20" s="41">
        <f t="shared" si="1"/>
        <v>0</v>
      </c>
    </row>
    <row r="21" spans="1:10" ht="34.5" customHeight="1" thickBot="1" x14ac:dyDescent="0.25">
      <c r="A21" s="14"/>
      <c r="B21" s="66"/>
      <c r="C21" s="35"/>
      <c r="D21" s="36"/>
      <c r="E21" s="13"/>
      <c r="F21" s="39">
        <f t="shared" si="0"/>
        <v>0</v>
      </c>
      <c r="G21" s="40"/>
      <c r="H21" s="306"/>
      <c r="I21" s="41">
        <f t="shared" si="1"/>
        <v>0</v>
      </c>
    </row>
    <row r="22" spans="1:10" ht="24" customHeight="1" thickBot="1" x14ac:dyDescent="0.3">
      <c r="A22" s="15" t="s">
        <v>0</v>
      </c>
      <c r="B22" s="37">
        <f>SUM(B12:B21)</f>
        <v>0</v>
      </c>
      <c r="C22" s="37">
        <f>SUM(C12:C21)</f>
        <v>0</v>
      </c>
      <c r="D22" s="38">
        <f>SUM(D12:D21)</f>
        <v>0</v>
      </c>
      <c r="F22" s="37">
        <f>SUM(F12:F21)</f>
        <v>0</v>
      </c>
      <c r="G22" s="38">
        <f>SUM(G12:G21)</f>
        <v>0</v>
      </c>
      <c r="H22" s="21" t="e">
        <f>G22/F22</f>
        <v>#DIV/0!</v>
      </c>
      <c r="I22" s="38">
        <f>SUM(I12:I21)</f>
        <v>0</v>
      </c>
      <c r="J22" s="268" t="s">
        <v>1157</v>
      </c>
    </row>
    <row r="23" spans="1:10" ht="46" customHeight="1" thickBot="1" x14ac:dyDescent="0.25">
      <c r="A23" s="20"/>
      <c r="B23" s="20"/>
      <c r="C23" s="20"/>
      <c r="D23" s="20"/>
      <c r="E23" s="20"/>
      <c r="F23" s="20"/>
      <c r="G23" s="20"/>
      <c r="H23" s="50" t="e">
        <f>IF(H22&lt;0.1,"El cofinançament ha de ser mínim 10%","")</f>
        <v>#DIV/0!</v>
      </c>
      <c r="I23" s="50" t="str">
        <f>IF(I22&gt;30000,"error import ha de ser màxim 30000,00","")</f>
        <v/>
      </c>
    </row>
    <row r="24" spans="1:10" ht="50.15" customHeight="1" x14ac:dyDescent="0.2">
      <c r="A24" s="20"/>
      <c r="B24" s="20"/>
      <c r="C24" s="20"/>
      <c r="D24" s="20"/>
      <c r="E24" s="20"/>
      <c r="F24" s="20"/>
      <c r="G24" s="20"/>
      <c r="H24" s="20"/>
      <c r="I24" s="20"/>
    </row>
    <row r="25" spans="1:10" x14ac:dyDescent="0.2">
      <c r="B25" s="20"/>
      <c r="C25" s="20"/>
      <c r="D25" s="20"/>
      <c r="E25" s="20"/>
      <c r="F25" s="20"/>
      <c r="G25" s="20"/>
      <c r="H25" s="20"/>
      <c r="I25" s="20"/>
    </row>
    <row r="26" spans="1:10" s="20" customFormat="1" x14ac:dyDescent="0.2"/>
    <row r="27" spans="1:10" s="20" customFormat="1" x14ac:dyDescent="0.2"/>
    <row r="28" spans="1:10" s="20" customFormat="1" x14ac:dyDescent="0.2"/>
    <row r="29" spans="1:10" s="20" customFormat="1" x14ac:dyDescent="0.2"/>
    <row r="30" spans="1:10" s="20" customFormat="1" x14ac:dyDescent="0.2"/>
    <row r="31" spans="1:10" s="20" customFormat="1" x14ac:dyDescent="0.2"/>
    <row r="32" spans="1:10" s="20" customFormat="1" x14ac:dyDescent="0.2"/>
    <row r="33" s="20" customFormat="1" x14ac:dyDescent="0.2"/>
    <row r="34" s="20" customFormat="1" x14ac:dyDescent="0.2"/>
    <row r="35" s="20" customFormat="1" x14ac:dyDescent="0.2"/>
    <row r="36" s="20" customFormat="1" x14ac:dyDescent="0.2"/>
    <row r="37" s="20" customFormat="1" x14ac:dyDescent="0.2"/>
    <row r="38" s="20" customFormat="1" x14ac:dyDescent="0.2"/>
    <row r="39" s="20" customFormat="1" x14ac:dyDescent="0.2"/>
    <row r="40" s="20" customFormat="1" x14ac:dyDescent="0.2"/>
    <row r="41" s="20" customFormat="1" x14ac:dyDescent="0.2"/>
    <row r="42" s="20" customFormat="1" x14ac:dyDescent="0.2"/>
    <row r="43" s="20" customFormat="1" x14ac:dyDescent="0.2"/>
    <row r="44" s="20" customFormat="1" x14ac:dyDescent="0.2"/>
    <row r="45" s="20" customFormat="1" x14ac:dyDescent="0.2"/>
    <row r="46" s="20" customFormat="1" x14ac:dyDescent="0.2"/>
    <row r="47" s="20" customFormat="1" x14ac:dyDescent="0.2"/>
    <row r="48" s="20" customFormat="1" x14ac:dyDescent="0.2"/>
    <row r="49" s="20" customFormat="1" x14ac:dyDescent="0.2"/>
    <row r="50" s="20" customFormat="1" x14ac:dyDescent="0.2"/>
    <row r="51" s="20" customFormat="1" x14ac:dyDescent="0.2"/>
    <row r="52" s="20" customFormat="1" x14ac:dyDescent="0.2"/>
    <row r="53" s="20" customFormat="1" x14ac:dyDescent="0.2"/>
    <row r="54" s="20" customFormat="1" x14ac:dyDescent="0.2"/>
    <row r="55" s="20" customFormat="1" x14ac:dyDescent="0.2"/>
    <row r="56" s="20" customFormat="1" x14ac:dyDescent="0.2"/>
    <row r="57" s="20" customFormat="1" x14ac:dyDescent="0.2"/>
    <row r="58" s="20" customFormat="1" x14ac:dyDescent="0.2"/>
    <row r="59" s="20" customFormat="1" x14ac:dyDescent="0.2"/>
    <row r="60" s="20" customFormat="1" x14ac:dyDescent="0.2"/>
    <row r="61" s="20" customFormat="1" x14ac:dyDescent="0.2"/>
    <row r="62" s="20" customFormat="1" x14ac:dyDescent="0.2"/>
    <row r="63" s="20" customFormat="1" x14ac:dyDescent="0.2"/>
    <row r="64" s="20" customFormat="1" x14ac:dyDescent="0.2"/>
    <row r="65" s="20" customFormat="1" x14ac:dyDescent="0.2"/>
    <row r="66" s="20" customFormat="1" x14ac:dyDescent="0.2"/>
    <row r="67" s="20" customFormat="1" x14ac:dyDescent="0.2"/>
    <row r="68" s="20" customFormat="1" x14ac:dyDescent="0.2"/>
    <row r="69" s="20" customFormat="1" x14ac:dyDescent="0.2"/>
    <row r="70" s="20" customFormat="1" x14ac:dyDescent="0.2"/>
    <row r="71" s="20" customFormat="1" x14ac:dyDescent="0.2"/>
    <row r="72" s="20" customFormat="1" x14ac:dyDescent="0.2"/>
    <row r="73" s="20" customFormat="1" x14ac:dyDescent="0.2"/>
    <row r="74" s="20" customFormat="1" x14ac:dyDescent="0.2"/>
    <row r="75" s="20" customFormat="1" x14ac:dyDescent="0.2"/>
    <row r="76" s="20" customFormat="1" x14ac:dyDescent="0.2"/>
  </sheetData>
  <sheetProtection password="DAA7" sheet="1" objects="1" scenarios="1"/>
  <mergeCells count="9">
    <mergeCell ref="H12:H21"/>
    <mergeCell ref="B6:E6"/>
    <mergeCell ref="A10:A11"/>
    <mergeCell ref="D5:E5"/>
    <mergeCell ref="B10:D10"/>
    <mergeCell ref="I10:I11"/>
    <mergeCell ref="E10:E11"/>
    <mergeCell ref="F10:F11"/>
    <mergeCell ref="G10:H11"/>
  </mergeCells>
  <conditionalFormatting sqref="A8">
    <cfRule type="cellIs" dxfId="9" priority="3" operator="equal">
      <formula>"ERROR"</formula>
    </cfRule>
  </conditionalFormatting>
  <conditionalFormatting sqref="A8">
    <cfRule type="containsText" dxfId="8" priority="2" operator="containsText" text="Cofinançament no pot ser superior a la despesa">
      <formula>NOT(ISERROR(SEARCH("Cofinançament no pot ser superior a la despesa",A8)))</formula>
    </cfRule>
  </conditionalFormatting>
  <dataValidations count="3">
    <dataValidation type="textLength" operator="equal" allowBlank="1" showInputMessage="1" showErrorMessage="1" sqref="F5:G5">
      <formula1>9</formula1>
    </dataValidation>
    <dataValidation type="textLength" operator="notEqual" allowBlank="1" showInputMessage="1" showErrorMessage="1" sqref="I5">
      <formula1>9</formula1>
    </dataValidation>
    <dataValidation type="decimal" operator="greaterThanOrEqual" allowBlank="1" showInputMessage="1" showErrorMessage="1" sqref="G12 B12:D21">
      <formula1>0</formula1>
    </dataValidation>
  </dataValidations>
  <hyperlinks>
    <hyperlink ref="I10:I11" location="'RESUM I PRESSUPOST EIXOS A,B, E'!A77" display="Import subvenció sol·licitada (15)"/>
    <hyperlink ref="A6" location="'RESUM I PRESSUPOST EIXOS A,B, E'!A63" display="NOM DEL PROJECTE (1)"/>
    <hyperlink ref="A5" location="'RESUM I PRESSUPOST EIXOS A,B, E'!A63" display="ENTITAT SOL·LICITANT (1)"/>
    <hyperlink ref="C5" location="'RESUM I PRESSUPOST EIXOS A,B, E'!A63" display="NIF (1)"/>
  </hyperlink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ull4"/>
  <dimension ref="A1:BP299"/>
  <sheetViews>
    <sheetView topLeftCell="F10" zoomScale="80" zoomScaleNormal="80" workbookViewId="0">
      <selection activeCell="R28" sqref="R28"/>
    </sheetView>
  </sheetViews>
  <sheetFormatPr defaultColWidth="8.81640625" defaultRowHeight="10" x14ac:dyDescent="0.2"/>
  <cols>
    <col min="1" max="1" width="35.54296875" style="106" customWidth="1"/>
    <col min="2" max="2" width="16.1796875" style="106" customWidth="1"/>
    <col min="3" max="3" width="15" style="106" customWidth="1"/>
    <col min="4" max="4" width="9.453125" style="106" customWidth="1"/>
    <col min="5" max="5" width="15.54296875" style="106" customWidth="1"/>
    <col min="6" max="6" width="12.1796875" style="106" customWidth="1"/>
    <col min="7" max="7" width="13.81640625" style="106" customWidth="1"/>
    <col min="8" max="8" width="18.81640625" style="106" customWidth="1"/>
    <col min="9" max="9" width="13.453125" style="106" customWidth="1"/>
    <col min="10" max="10" width="18.81640625" style="106" customWidth="1"/>
    <col min="11" max="11" width="22.54296875" style="106" customWidth="1"/>
    <col min="12" max="12" width="20.1796875" style="106" customWidth="1"/>
    <col min="13" max="13" width="21.54296875" style="106" customWidth="1"/>
    <col min="14" max="14" width="17.1796875" style="106" customWidth="1"/>
    <col min="15" max="15" width="19.81640625" style="106" customWidth="1"/>
    <col min="16" max="16" width="19.1796875" style="106" customWidth="1"/>
    <col min="17" max="17" width="18.1796875" style="106" customWidth="1"/>
    <col min="18" max="18" width="10.81640625" style="106" customWidth="1"/>
    <col min="19" max="19" width="19.1796875" style="106" customWidth="1"/>
    <col min="20" max="20" width="25.1796875" style="119" customWidth="1"/>
    <col min="21" max="21" width="19.81640625" style="20" customWidth="1"/>
    <col min="22" max="22" width="7.54296875" style="20" customWidth="1"/>
    <col min="23" max="23" width="17.1796875" style="20" customWidth="1"/>
    <col min="24" max="24" width="11.453125" style="20" customWidth="1"/>
    <col min="25" max="25" width="14.54296875" style="20" customWidth="1"/>
    <col min="26" max="27" width="11.453125" style="20" customWidth="1"/>
    <col min="28" max="28" width="13.54296875" style="20" customWidth="1"/>
    <col min="29" max="29" width="10.54296875" style="20" customWidth="1"/>
    <col min="30" max="60" width="8.81640625" style="20"/>
    <col min="61" max="16384" width="8.81640625" style="106"/>
  </cols>
  <sheetData>
    <row r="1" spans="1:68" s="20" customFormat="1" x14ac:dyDescent="0.2">
      <c r="T1" s="102"/>
    </row>
    <row r="2" spans="1:68" s="20" customFormat="1" x14ac:dyDescent="0.2">
      <c r="T2" s="102"/>
    </row>
    <row r="3" spans="1:68" s="20" customFormat="1" x14ac:dyDescent="0.2">
      <c r="T3" s="102"/>
    </row>
    <row r="4" spans="1:68" s="113" customFormat="1" ht="18" x14ac:dyDescent="0.4">
      <c r="A4" s="98" t="s">
        <v>1137</v>
      </c>
      <c r="B4" s="98"/>
      <c r="C4" s="98"/>
      <c r="D4" s="98"/>
      <c r="E4" s="98"/>
      <c r="F4" s="98"/>
      <c r="G4" s="98"/>
      <c r="H4" s="98"/>
      <c r="I4" s="98"/>
      <c r="J4" s="98"/>
      <c r="K4" s="98"/>
      <c r="L4" s="98"/>
      <c r="M4" s="98"/>
      <c r="N4" s="109"/>
      <c r="O4" s="109"/>
      <c r="P4" s="109"/>
      <c r="Q4" s="109"/>
      <c r="R4" s="109"/>
      <c r="S4" s="109"/>
      <c r="T4" s="110"/>
      <c r="U4" s="111"/>
      <c r="V4" s="109"/>
      <c r="W4" s="109"/>
      <c r="X4" s="109"/>
      <c r="Y4" s="112"/>
      <c r="Z4" s="109"/>
      <c r="AA4" s="109"/>
      <c r="AB4" s="109"/>
      <c r="AC4" s="109"/>
    </row>
    <row r="5" spans="1:68" s="20" customFormat="1" x14ac:dyDescent="0.2">
      <c r="T5" s="102"/>
    </row>
    <row r="6" spans="1:68" s="82" customFormat="1" ht="18.649999999999999" customHeight="1" x14ac:dyDescent="0.25">
      <c r="A6" s="79" t="s">
        <v>14</v>
      </c>
      <c r="B6" s="322" t="str">
        <f>IF('DADES ECONÒMIQUES'!F8=Full2!H2,'DADES ECONÒMIQUES'!B3:H3,"")</f>
        <v/>
      </c>
      <c r="C6" s="323"/>
      <c r="D6" s="114" t="s">
        <v>28</v>
      </c>
      <c r="E6" s="326" t="str">
        <f>IF('DADES ECONÒMIQUES'!F8=Full2!H2,'DADES ECONÒMIQUES'!J3,"")</f>
        <v/>
      </c>
      <c r="F6" s="327"/>
      <c r="G6" s="115"/>
      <c r="H6" s="115"/>
      <c r="I6" s="115"/>
      <c r="J6" s="115"/>
      <c r="K6" s="115"/>
      <c r="L6" s="115"/>
      <c r="M6" s="115"/>
      <c r="N6" s="115"/>
      <c r="O6" s="80"/>
      <c r="P6" s="81"/>
      <c r="Q6" s="81"/>
      <c r="R6" s="81"/>
      <c r="S6" s="80"/>
      <c r="T6" s="80"/>
      <c r="U6" s="80"/>
      <c r="V6" s="80"/>
      <c r="W6" s="80"/>
      <c r="X6" s="80"/>
      <c r="Y6" s="80"/>
      <c r="Z6" s="80"/>
      <c r="AA6" s="80"/>
      <c r="AB6" s="80"/>
      <c r="AC6" s="80"/>
      <c r="AD6" s="80"/>
      <c r="AE6" s="80"/>
      <c r="AF6" s="80"/>
      <c r="AG6" s="80"/>
      <c r="AH6" s="80"/>
      <c r="AI6" s="80"/>
      <c r="AJ6" s="80"/>
      <c r="AK6" s="80"/>
      <c r="AL6" s="80"/>
      <c r="AM6" s="80"/>
      <c r="AN6" s="80"/>
      <c r="AO6" s="80"/>
      <c r="AP6" s="80"/>
      <c r="AQ6" s="80"/>
      <c r="AR6" s="80"/>
      <c r="AS6" s="80"/>
      <c r="AT6" s="80"/>
      <c r="AU6" s="80"/>
      <c r="AV6" s="80"/>
      <c r="AW6" s="80"/>
      <c r="AX6" s="80"/>
      <c r="AY6" s="80"/>
      <c r="AZ6" s="80"/>
      <c r="BA6" s="80"/>
      <c r="BB6" s="80"/>
      <c r="BC6" s="80"/>
      <c r="BD6" s="80"/>
      <c r="BE6" s="80"/>
      <c r="BF6" s="80"/>
      <c r="BG6" s="80"/>
      <c r="BH6" s="80"/>
      <c r="BI6" s="80"/>
      <c r="BJ6" s="80"/>
      <c r="BK6" s="80"/>
      <c r="BL6" s="80"/>
      <c r="BM6" s="80"/>
      <c r="BN6" s="80"/>
      <c r="BO6" s="80"/>
      <c r="BP6" s="80"/>
    </row>
    <row r="7" spans="1:68" s="82" customFormat="1" ht="20.9" customHeight="1" x14ac:dyDescent="0.25">
      <c r="A7" s="79" t="s">
        <v>15</v>
      </c>
      <c r="B7" s="328" t="str">
        <f>IF('DADES ECONÒMIQUES'!F8=Full2!H2,'DADES ECONÒMIQUES'!B4:H4,"")</f>
        <v/>
      </c>
      <c r="C7" s="328"/>
      <c r="D7" s="115"/>
      <c r="E7" s="115"/>
      <c r="F7" s="115"/>
      <c r="G7" s="115"/>
      <c r="H7" s="115"/>
      <c r="I7" s="115"/>
      <c r="J7" s="115"/>
      <c r="K7" s="115"/>
      <c r="L7" s="115"/>
      <c r="M7" s="115"/>
      <c r="N7" s="115"/>
      <c r="O7" s="115"/>
      <c r="P7" s="81"/>
      <c r="Q7" s="81"/>
      <c r="R7" s="81"/>
      <c r="S7" s="80"/>
      <c r="T7" s="80"/>
      <c r="U7" s="80"/>
      <c r="V7" s="80"/>
      <c r="W7" s="80"/>
      <c r="X7" s="80"/>
      <c r="Y7" s="80"/>
      <c r="Z7" s="80"/>
      <c r="AA7" s="80"/>
      <c r="AB7" s="80"/>
      <c r="AC7" s="80"/>
      <c r="AD7" s="80"/>
      <c r="AE7" s="80"/>
      <c r="AF7" s="80"/>
      <c r="AG7" s="80"/>
      <c r="AH7" s="80"/>
      <c r="AI7" s="80"/>
      <c r="AJ7" s="80"/>
      <c r="AK7" s="80"/>
      <c r="AL7" s="80"/>
      <c r="AM7" s="80"/>
      <c r="AN7" s="80"/>
      <c r="AO7" s="80"/>
      <c r="AP7" s="80"/>
      <c r="AQ7" s="80"/>
      <c r="AR7" s="80"/>
      <c r="AS7" s="80"/>
      <c r="AT7" s="80"/>
      <c r="AU7" s="80"/>
      <c r="AV7" s="80"/>
      <c r="AW7" s="80"/>
      <c r="AX7" s="80"/>
      <c r="AY7" s="80"/>
      <c r="AZ7" s="80"/>
      <c r="BA7" s="80"/>
      <c r="BB7" s="80"/>
      <c r="BC7" s="80"/>
      <c r="BD7" s="80"/>
      <c r="BE7" s="80"/>
      <c r="BF7" s="80"/>
      <c r="BG7" s="80"/>
      <c r="BH7" s="80"/>
      <c r="BI7" s="80"/>
      <c r="BJ7" s="80"/>
      <c r="BK7" s="80"/>
      <c r="BL7" s="80"/>
      <c r="BM7" s="80"/>
      <c r="BN7" s="80"/>
      <c r="BO7" s="80"/>
      <c r="BP7" s="80"/>
    </row>
    <row r="8" spans="1:68" s="20" customFormat="1" x14ac:dyDescent="0.2">
      <c r="T8" s="102"/>
    </row>
    <row r="9" spans="1:68" s="20" customFormat="1" ht="28.4" customHeight="1" x14ac:dyDescent="0.2">
      <c r="A9" s="104"/>
      <c r="T9" s="102"/>
    </row>
    <row r="10" spans="1:68" s="20" customFormat="1" ht="10.5" thickBot="1" x14ac:dyDescent="0.25">
      <c r="T10" s="102"/>
    </row>
    <row r="11" spans="1:68" ht="64.5" customHeight="1" thickBot="1" x14ac:dyDescent="0.25">
      <c r="A11" s="324" t="s">
        <v>1164</v>
      </c>
      <c r="B11" s="335" t="s">
        <v>1166</v>
      </c>
      <c r="C11" s="335"/>
      <c r="D11" s="335"/>
      <c r="E11" s="335"/>
      <c r="F11" s="335"/>
      <c r="G11" s="335"/>
      <c r="H11" s="336"/>
      <c r="I11" s="341" t="s">
        <v>1165</v>
      </c>
      <c r="J11" s="342"/>
      <c r="K11" s="347" t="s">
        <v>1167</v>
      </c>
      <c r="L11" s="348"/>
      <c r="M11" s="333" t="s">
        <v>1170</v>
      </c>
      <c r="N11" s="337" t="s">
        <v>1163</v>
      </c>
      <c r="O11" s="338"/>
      <c r="P11" s="316" t="s">
        <v>21</v>
      </c>
      <c r="Q11" s="317"/>
      <c r="R11" s="316" t="s">
        <v>22</v>
      </c>
      <c r="S11" s="317"/>
      <c r="T11" s="311" t="s">
        <v>27</v>
      </c>
    </row>
    <row r="12" spans="1:68" s="108" customFormat="1" ht="90" customHeight="1" thickBot="1" x14ac:dyDescent="0.4">
      <c r="A12" s="325"/>
      <c r="B12" s="116" t="s">
        <v>1</v>
      </c>
      <c r="C12" s="117" t="s">
        <v>6</v>
      </c>
      <c r="D12" s="117" t="s">
        <v>7</v>
      </c>
      <c r="E12" s="117" t="s">
        <v>24</v>
      </c>
      <c r="F12" s="117" t="s">
        <v>3</v>
      </c>
      <c r="G12" s="117" t="s">
        <v>8</v>
      </c>
      <c r="H12" s="117" t="s">
        <v>16</v>
      </c>
      <c r="I12" s="343"/>
      <c r="J12" s="344"/>
      <c r="K12" s="349" t="s">
        <v>1168</v>
      </c>
      <c r="L12" s="350"/>
      <c r="M12" s="334"/>
      <c r="N12" s="339"/>
      <c r="O12" s="340"/>
      <c r="P12" s="318"/>
      <c r="Q12" s="319"/>
      <c r="R12" s="318"/>
      <c r="S12" s="319"/>
      <c r="T12" s="312"/>
      <c r="U12" s="118"/>
      <c r="V12" s="118"/>
      <c r="W12" s="118"/>
      <c r="X12" s="118"/>
      <c r="Y12" s="118"/>
      <c r="Z12" s="118"/>
      <c r="AA12" s="118"/>
      <c r="AB12" s="118"/>
      <c r="AC12" s="118"/>
      <c r="AD12" s="118"/>
      <c r="AE12" s="118"/>
      <c r="AF12" s="118"/>
      <c r="AG12" s="118"/>
      <c r="AH12" s="118"/>
      <c r="AI12" s="118"/>
      <c r="AJ12" s="118"/>
      <c r="AK12" s="118"/>
      <c r="AL12" s="118"/>
      <c r="AM12" s="118"/>
      <c r="AN12" s="118"/>
      <c r="AO12" s="118"/>
      <c r="AP12" s="118"/>
      <c r="AQ12" s="118"/>
      <c r="AR12" s="118"/>
      <c r="AS12" s="118"/>
      <c r="AT12" s="118"/>
      <c r="AU12" s="118"/>
      <c r="AV12" s="118"/>
      <c r="AW12" s="118"/>
      <c r="AX12" s="118"/>
      <c r="AY12" s="118"/>
      <c r="AZ12" s="118"/>
      <c r="BA12" s="118"/>
      <c r="BB12" s="118"/>
      <c r="BC12" s="118"/>
      <c r="BD12" s="118"/>
      <c r="BE12" s="118"/>
      <c r="BF12" s="118"/>
      <c r="BG12" s="118"/>
      <c r="BH12" s="118"/>
    </row>
    <row r="13" spans="1:68" ht="35.15" customHeight="1" thickBot="1" x14ac:dyDescent="0.25">
      <c r="A13" s="5"/>
      <c r="B13" s="27"/>
      <c r="C13" s="28"/>
      <c r="D13" s="28"/>
      <c r="E13" s="28"/>
      <c r="F13" s="28"/>
      <c r="G13" s="28"/>
      <c r="H13" s="28"/>
      <c r="I13" s="345">
        <f>SUM(B13:H13)</f>
        <v>0</v>
      </c>
      <c r="J13" s="346"/>
      <c r="K13" s="309"/>
      <c r="L13" s="310"/>
      <c r="M13" s="31">
        <f>I13+K13</f>
        <v>0</v>
      </c>
      <c r="N13" s="313"/>
      <c r="O13" s="313"/>
      <c r="P13" s="320"/>
      <c r="Q13" s="320"/>
      <c r="R13" s="320"/>
      <c r="S13" s="321"/>
      <c r="T13" s="53">
        <f>P13+R13</f>
        <v>0</v>
      </c>
    </row>
    <row r="14" spans="1:68" ht="32.25" customHeight="1" thickBot="1" x14ac:dyDescent="0.25">
      <c r="A14" s="1"/>
      <c r="B14" s="65"/>
      <c r="C14" s="29"/>
      <c r="D14" s="29"/>
      <c r="E14" s="29"/>
      <c r="F14" s="29"/>
      <c r="G14" s="29"/>
      <c r="H14" s="29"/>
      <c r="I14" s="331">
        <f t="shared" ref="I14:I26" si="0">SUM(B14:H14)</f>
        <v>0</v>
      </c>
      <c r="J14" s="332"/>
      <c r="K14" s="309"/>
      <c r="L14" s="310"/>
      <c r="M14" s="31">
        <f t="shared" ref="M14:M27" si="1">I14+K14</f>
        <v>0</v>
      </c>
      <c r="N14" s="314"/>
      <c r="O14" s="314"/>
      <c r="P14" s="307"/>
      <c r="Q14" s="307"/>
      <c r="R14" s="307"/>
      <c r="S14" s="308"/>
      <c r="T14" s="53">
        <f t="shared" ref="T14:T27" si="2">P14+R14</f>
        <v>0</v>
      </c>
    </row>
    <row r="15" spans="1:68" ht="33.75" customHeight="1" thickBot="1" x14ac:dyDescent="0.25">
      <c r="A15" s="1"/>
      <c r="B15" s="65"/>
      <c r="C15" s="28"/>
      <c r="D15" s="28"/>
      <c r="E15" s="28"/>
      <c r="F15" s="28"/>
      <c r="G15" s="28"/>
      <c r="H15" s="28"/>
      <c r="I15" s="331">
        <f t="shared" si="0"/>
        <v>0</v>
      </c>
      <c r="J15" s="332"/>
      <c r="K15" s="309"/>
      <c r="L15" s="310"/>
      <c r="M15" s="31">
        <f t="shared" si="1"/>
        <v>0</v>
      </c>
      <c r="N15" s="314"/>
      <c r="O15" s="314"/>
      <c r="P15" s="307"/>
      <c r="Q15" s="307"/>
      <c r="R15" s="307"/>
      <c r="S15" s="308"/>
      <c r="T15" s="53">
        <f t="shared" si="2"/>
        <v>0</v>
      </c>
    </row>
    <row r="16" spans="1:68" ht="33" customHeight="1" thickBot="1" x14ac:dyDescent="0.25">
      <c r="A16" s="1"/>
      <c r="B16" s="65"/>
      <c r="C16" s="29"/>
      <c r="D16" s="29"/>
      <c r="E16" s="29"/>
      <c r="F16" s="29"/>
      <c r="G16" s="29"/>
      <c r="H16" s="29"/>
      <c r="I16" s="331">
        <f t="shared" si="0"/>
        <v>0</v>
      </c>
      <c r="J16" s="332"/>
      <c r="K16" s="309"/>
      <c r="L16" s="310"/>
      <c r="M16" s="31">
        <f t="shared" si="1"/>
        <v>0</v>
      </c>
      <c r="N16" s="314"/>
      <c r="O16" s="314"/>
      <c r="P16" s="307"/>
      <c r="Q16" s="307"/>
      <c r="R16" s="307"/>
      <c r="S16" s="308"/>
      <c r="T16" s="53">
        <f t="shared" si="2"/>
        <v>0</v>
      </c>
    </row>
    <row r="17" spans="1:60" ht="34.5" customHeight="1" thickBot="1" x14ac:dyDescent="0.25">
      <c r="A17" s="1"/>
      <c r="B17" s="65"/>
      <c r="C17" s="28"/>
      <c r="D17" s="28"/>
      <c r="E17" s="28"/>
      <c r="F17" s="28"/>
      <c r="G17" s="28"/>
      <c r="H17" s="28"/>
      <c r="I17" s="331">
        <f t="shared" si="0"/>
        <v>0</v>
      </c>
      <c r="J17" s="332"/>
      <c r="K17" s="309"/>
      <c r="L17" s="310"/>
      <c r="M17" s="31">
        <f t="shared" si="1"/>
        <v>0</v>
      </c>
      <c r="N17" s="314"/>
      <c r="O17" s="314"/>
      <c r="P17" s="307"/>
      <c r="Q17" s="307"/>
      <c r="R17" s="307"/>
      <c r="S17" s="308"/>
      <c r="T17" s="53">
        <f t="shared" si="2"/>
        <v>0</v>
      </c>
    </row>
    <row r="18" spans="1:60" ht="34.5" customHeight="1" thickBot="1" x14ac:dyDescent="0.25">
      <c r="A18" s="1"/>
      <c r="B18" s="65"/>
      <c r="C18" s="29"/>
      <c r="D18" s="29"/>
      <c r="E18" s="29"/>
      <c r="F18" s="29"/>
      <c r="G18" s="29"/>
      <c r="H18" s="29"/>
      <c r="I18" s="331">
        <f t="shared" si="0"/>
        <v>0</v>
      </c>
      <c r="J18" s="332"/>
      <c r="K18" s="309"/>
      <c r="L18" s="310"/>
      <c r="M18" s="31">
        <f t="shared" si="1"/>
        <v>0</v>
      </c>
      <c r="N18" s="314"/>
      <c r="O18" s="314"/>
      <c r="P18" s="307"/>
      <c r="Q18" s="307"/>
      <c r="R18" s="307"/>
      <c r="S18" s="308"/>
      <c r="T18" s="53">
        <f t="shared" si="2"/>
        <v>0</v>
      </c>
    </row>
    <row r="19" spans="1:60" ht="34.5" customHeight="1" thickBot="1" x14ac:dyDescent="0.25">
      <c r="A19" s="1"/>
      <c r="B19" s="65"/>
      <c r="C19" s="28"/>
      <c r="D19" s="28"/>
      <c r="E19" s="28"/>
      <c r="F19" s="28"/>
      <c r="G19" s="28"/>
      <c r="H19" s="28"/>
      <c r="I19" s="331">
        <f t="shared" si="0"/>
        <v>0</v>
      </c>
      <c r="J19" s="332"/>
      <c r="K19" s="309"/>
      <c r="L19" s="310"/>
      <c r="M19" s="31">
        <f t="shared" si="1"/>
        <v>0</v>
      </c>
      <c r="N19" s="314"/>
      <c r="O19" s="314"/>
      <c r="P19" s="307"/>
      <c r="Q19" s="307"/>
      <c r="R19" s="307"/>
      <c r="S19" s="308"/>
      <c r="T19" s="53">
        <f t="shared" si="2"/>
        <v>0</v>
      </c>
    </row>
    <row r="20" spans="1:60" ht="34.5" customHeight="1" thickBot="1" x14ac:dyDescent="0.25">
      <c r="A20" s="1"/>
      <c r="B20" s="65"/>
      <c r="C20" s="29"/>
      <c r="D20" s="29"/>
      <c r="E20" s="29"/>
      <c r="F20" s="29"/>
      <c r="G20" s="29"/>
      <c r="H20" s="29"/>
      <c r="I20" s="331">
        <f t="shared" si="0"/>
        <v>0</v>
      </c>
      <c r="J20" s="332"/>
      <c r="K20" s="309"/>
      <c r="L20" s="310"/>
      <c r="M20" s="31">
        <f t="shared" si="1"/>
        <v>0</v>
      </c>
      <c r="N20" s="314"/>
      <c r="O20" s="314"/>
      <c r="P20" s="307"/>
      <c r="Q20" s="307"/>
      <c r="R20" s="307"/>
      <c r="S20" s="308"/>
      <c r="T20" s="53">
        <f t="shared" si="2"/>
        <v>0</v>
      </c>
    </row>
    <row r="21" spans="1:60" ht="34.5" customHeight="1" thickBot="1" x14ac:dyDescent="0.25">
      <c r="A21" s="1"/>
      <c r="B21" s="65"/>
      <c r="C21" s="28"/>
      <c r="D21" s="28"/>
      <c r="E21" s="28"/>
      <c r="F21" s="28"/>
      <c r="G21" s="28"/>
      <c r="H21" s="28"/>
      <c r="I21" s="331">
        <f t="shared" si="0"/>
        <v>0</v>
      </c>
      <c r="J21" s="332"/>
      <c r="K21" s="309"/>
      <c r="L21" s="310"/>
      <c r="M21" s="31">
        <f t="shared" si="1"/>
        <v>0</v>
      </c>
      <c r="N21" s="314"/>
      <c r="O21" s="314"/>
      <c r="P21" s="307"/>
      <c r="Q21" s="307"/>
      <c r="R21" s="307"/>
      <c r="S21" s="308"/>
      <c r="T21" s="53">
        <f t="shared" si="2"/>
        <v>0</v>
      </c>
    </row>
    <row r="22" spans="1:60" ht="34.5" customHeight="1" thickBot="1" x14ac:dyDescent="0.25">
      <c r="A22" s="1"/>
      <c r="B22" s="65"/>
      <c r="C22" s="29"/>
      <c r="D22" s="29"/>
      <c r="E22" s="29"/>
      <c r="F22" s="29"/>
      <c r="G22" s="29"/>
      <c r="H22" s="29"/>
      <c r="I22" s="331">
        <f t="shared" si="0"/>
        <v>0</v>
      </c>
      <c r="J22" s="332"/>
      <c r="K22" s="309"/>
      <c r="L22" s="310"/>
      <c r="M22" s="31">
        <f t="shared" si="1"/>
        <v>0</v>
      </c>
      <c r="N22" s="314"/>
      <c r="O22" s="314"/>
      <c r="P22" s="307"/>
      <c r="Q22" s="307"/>
      <c r="R22" s="307"/>
      <c r="S22" s="308"/>
      <c r="T22" s="53">
        <f t="shared" si="2"/>
        <v>0</v>
      </c>
    </row>
    <row r="23" spans="1:60" ht="34.5" customHeight="1" thickBot="1" x14ac:dyDescent="0.25">
      <c r="A23" s="1"/>
      <c r="B23" s="65"/>
      <c r="C23" s="28"/>
      <c r="D23" s="28"/>
      <c r="E23" s="28"/>
      <c r="F23" s="28"/>
      <c r="G23" s="28"/>
      <c r="H23" s="28"/>
      <c r="I23" s="331">
        <f t="shared" si="0"/>
        <v>0</v>
      </c>
      <c r="J23" s="332"/>
      <c r="K23" s="309"/>
      <c r="L23" s="310"/>
      <c r="M23" s="31">
        <f t="shared" si="1"/>
        <v>0</v>
      </c>
      <c r="N23" s="314"/>
      <c r="O23" s="314"/>
      <c r="P23" s="307"/>
      <c r="Q23" s="307"/>
      <c r="R23" s="307"/>
      <c r="S23" s="308"/>
      <c r="T23" s="53">
        <f t="shared" si="2"/>
        <v>0</v>
      </c>
    </row>
    <row r="24" spans="1:60" ht="34.5" customHeight="1" thickBot="1" x14ac:dyDescent="0.25">
      <c r="A24" s="1"/>
      <c r="B24" s="65"/>
      <c r="C24" s="29"/>
      <c r="D24" s="29"/>
      <c r="E24" s="29"/>
      <c r="F24" s="29"/>
      <c r="G24" s="29"/>
      <c r="H24" s="29"/>
      <c r="I24" s="331">
        <f t="shared" si="0"/>
        <v>0</v>
      </c>
      <c r="J24" s="332"/>
      <c r="K24" s="309"/>
      <c r="L24" s="310"/>
      <c r="M24" s="31">
        <f t="shared" si="1"/>
        <v>0</v>
      </c>
      <c r="N24" s="314"/>
      <c r="O24" s="314"/>
      <c r="P24" s="307"/>
      <c r="Q24" s="307"/>
      <c r="R24" s="307"/>
      <c r="S24" s="308"/>
      <c r="T24" s="53">
        <f t="shared" si="2"/>
        <v>0</v>
      </c>
    </row>
    <row r="25" spans="1:60" ht="34.5" customHeight="1" thickBot="1" x14ac:dyDescent="0.25">
      <c r="A25" s="1"/>
      <c r="B25" s="65"/>
      <c r="C25" s="28"/>
      <c r="D25" s="28"/>
      <c r="E25" s="28"/>
      <c r="F25" s="28"/>
      <c r="G25" s="28"/>
      <c r="H25" s="28"/>
      <c r="I25" s="331">
        <f t="shared" si="0"/>
        <v>0</v>
      </c>
      <c r="J25" s="332"/>
      <c r="K25" s="309"/>
      <c r="L25" s="310"/>
      <c r="M25" s="31">
        <f t="shared" si="1"/>
        <v>0</v>
      </c>
      <c r="N25" s="314"/>
      <c r="O25" s="314"/>
      <c r="P25" s="307"/>
      <c r="Q25" s="307"/>
      <c r="R25" s="307"/>
      <c r="S25" s="308"/>
      <c r="T25" s="53">
        <f t="shared" si="2"/>
        <v>0</v>
      </c>
    </row>
    <row r="26" spans="1:60" ht="34.5" customHeight="1" thickBot="1" x14ac:dyDescent="0.25">
      <c r="A26" s="1"/>
      <c r="B26" s="65"/>
      <c r="C26" s="29"/>
      <c r="D26" s="29"/>
      <c r="E26" s="29"/>
      <c r="F26" s="29"/>
      <c r="G26" s="29"/>
      <c r="H26" s="29"/>
      <c r="I26" s="331">
        <f t="shared" si="0"/>
        <v>0</v>
      </c>
      <c r="J26" s="332"/>
      <c r="K26" s="309"/>
      <c r="L26" s="310"/>
      <c r="M26" s="31">
        <f t="shared" si="1"/>
        <v>0</v>
      </c>
      <c r="N26" s="314"/>
      <c r="O26" s="314"/>
      <c r="P26" s="307"/>
      <c r="Q26" s="307"/>
      <c r="R26" s="307"/>
      <c r="S26" s="308"/>
      <c r="T26" s="53">
        <f t="shared" si="2"/>
        <v>0</v>
      </c>
    </row>
    <row r="27" spans="1:60" ht="34.5" customHeight="1" thickBot="1" x14ac:dyDescent="0.25">
      <c r="A27" s="14"/>
      <c r="B27" s="42"/>
      <c r="C27" s="28"/>
      <c r="D27" s="28"/>
      <c r="E27" s="28"/>
      <c r="F27" s="28"/>
      <c r="G27" s="28"/>
      <c r="H27" s="28"/>
      <c r="I27" s="329">
        <f>SUM(B27:H27)</f>
        <v>0</v>
      </c>
      <c r="J27" s="330"/>
      <c r="K27" s="309"/>
      <c r="L27" s="310"/>
      <c r="M27" s="31">
        <f t="shared" si="1"/>
        <v>0</v>
      </c>
      <c r="N27" s="315"/>
      <c r="O27" s="315"/>
      <c r="P27" s="307"/>
      <c r="Q27" s="307"/>
      <c r="R27" s="307"/>
      <c r="S27" s="308"/>
      <c r="T27" s="31">
        <f t="shared" si="2"/>
        <v>0</v>
      </c>
    </row>
    <row r="28" spans="1:60" ht="24" customHeight="1" thickBot="1" x14ac:dyDescent="0.3">
      <c r="A28" s="15" t="s">
        <v>0</v>
      </c>
      <c r="B28" s="30">
        <f t="shared" ref="B28:H28" si="3">SUM(B13:B27)</f>
        <v>0</v>
      </c>
      <c r="C28" s="30">
        <f t="shared" si="3"/>
        <v>0</v>
      </c>
      <c r="D28" s="31">
        <f t="shared" si="3"/>
        <v>0</v>
      </c>
      <c r="E28" s="31">
        <f t="shared" si="3"/>
        <v>0</v>
      </c>
      <c r="F28" s="31">
        <f t="shared" si="3"/>
        <v>0</v>
      </c>
      <c r="G28" s="31">
        <f t="shared" si="3"/>
        <v>0</v>
      </c>
      <c r="H28" s="31">
        <f t="shared" si="3"/>
        <v>0</v>
      </c>
      <c r="I28" s="43">
        <f>SUM(I13:J27)</f>
        <v>0</v>
      </c>
      <c r="J28" s="23" t="e">
        <f>I28/M28</f>
        <v>#DIV/0!</v>
      </c>
      <c r="K28" s="263">
        <f>SUM(K13:L27)</f>
        <v>0</v>
      </c>
      <c r="L28" s="23" t="e">
        <f>K28/M28</f>
        <v>#DIV/0!</v>
      </c>
      <c r="M28" s="30">
        <f>SUM(M13:M27)</f>
        <v>0</v>
      </c>
      <c r="N28" s="44">
        <f>SUM(N13:O27)</f>
        <v>0</v>
      </c>
      <c r="O28" s="10" t="e">
        <f>N28/M28</f>
        <v>#DIV/0!</v>
      </c>
      <c r="P28" s="263">
        <f>SUM(P13:P27)</f>
        <v>0</v>
      </c>
      <c r="Q28" s="45" t="e">
        <f>P28/T28</f>
        <v>#DIV/0!</v>
      </c>
      <c r="R28" s="263">
        <f>SUM(R13:S27)</f>
        <v>0</v>
      </c>
      <c r="S28" s="45" t="e">
        <f>R28/T28</f>
        <v>#DIV/0!</v>
      </c>
      <c r="T28" s="31">
        <f>SUM(T13:T27)</f>
        <v>0</v>
      </c>
      <c r="U28" s="259" t="s">
        <v>1139</v>
      </c>
    </row>
    <row r="29" spans="1:60" s="119" customFormat="1" ht="73" customHeight="1" thickBot="1" x14ac:dyDescent="0.4">
      <c r="A29" s="102"/>
      <c r="B29" s="102"/>
      <c r="C29" s="102"/>
      <c r="D29" s="102"/>
      <c r="E29" s="102"/>
      <c r="F29" s="102"/>
      <c r="G29" s="102"/>
      <c r="H29" s="102"/>
      <c r="I29" s="102"/>
      <c r="J29" s="50" t="e">
        <f>IF(J28&lt;&gt;0.6,"el percentatge de despesa corrent ha de ser igual a 60% i ara es " &amp; I28/M28,"")</f>
        <v>#DIV/0!</v>
      </c>
      <c r="L29" s="50" t="e">
        <f>IF(L28&lt;&gt;0.4,"el percentatge d'inversió ha de ser igual a 40% i ara és "&amp; K28/M28,"")</f>
        <v>#DIV/0!</v>
      </c>
      <c r="M29" s="102"/>
      <c r="N29" s="102"/>
      <c r="O29" s="50" t="e">
        <f>IF(O28&lt;0.1,"el cofinançament ha de ser mínim 10%","")</f>
        <v>#DIV/0!</v>
      </c>
      <c r="P29" s="102"/>
      <c r="Q29" s="50" t="e">
        <f>IF(Q28&lt;&gt;0.6,"el percentatge de sol·licitat corrent ha de ser 60% i ara és "&amp;P28/T28,"")</f>
        <v>#DIV/0!</v>
      </c>
      <c r="R29" s="102"/>
      <c r="S29" s="50" t="e">
        <f>IF(S28&lt;&gt;0.4,"el percentatge d'inversió sol·licitat ha de ser 40% i ara es "&amp;R28/T28,"")</f>
        <v>#DIV/0!</v>
      </c>
      <c r="T29" s="50" t="str">
        <f>IF(T28&gt;100000,"error import ha de ser màxim 100000,00","")</f>
        <v/>
      </c>
      <c r="U29" s="258" t="str">
        <f>IF(T28&lt;&gt;M28-N28,"Error perquè pressupost menys cofinançament ha de ser igual a sol·licitat","""")</f>
        <v>"</v>
      </c>
      <c r="V29" s="102"/>
      <c r="W29" s="102"/>
      <c r="X29" s="102"/>
      <c r="Y29" s="102"/>
      <c r="Z29" s="102"/>
      <c r="AA29" s="102"/>
      <c r="AB29" s="102"/>
      <c r="AC29" s="102"/>
      <c r="AD29" s="102"/>
      <c r="AE29" s="102"/>
      <c r="AF29" s="102"/>
      <c r="AG29" s="102"/>
      <c r="AH29" s="102"/>
      <c r="AI29" s="102"/>
      <c r="AJ29" s="102"/>
      <c r="AK29" s="102"/>
      <c r="AL29" s="102"/>
      <c r="AM29" s="102"/>
      <c r="AN29" s="102"/>
      <c r="AO29" s="102"/>
      <c r="AP29" s="102"/>
      <c r="AQ29" s="102"/>
      <c r="AR29" s="102"/>
      <c r="AS29" s="102"/>
      <c r="AT29" s="102"/>
      <c r="AU29" s="102"/>
      <c r="AV29" s="102"/>
      <c r="AW29" s="102"/>
      <c r="AX29" s="102"/>
      <c r="AY29" s="102"/>
      <c r="AZ29" s="102"/>
      <c r="BA29" s="102"/>
      <c r="BB29" s="102"/>
      <c r="BC29" s="102"/>
      <c r="BD29" s="102"/>
      <c r="BE29" s="102"/>
      <c r="BF29" s="102"/>
      <c r="BG29" s="102"/>
      <c r="BH29" s="102"/>
    </row>
    <row r="30" spans="1:60" s="20" customFormat="1" x14ac:dyDescent="0.2">
      <c r="A30" s="120"/>
      <c r="B30" s="120"/>
      <c r="C30" s="120"/>
      <c r="D30" s="120"/>
      <c r="E30" s="120"/>
      <c r="F30" s="120"/>
      <c r="G30" s="120"/>
      <c r="H30" s="120"/>
      <c r="T30" s="102"/>
    </row>
    <row r="31" spans="1:60" s="20" customFormat="1" x14ac:dyDescent="0.2">
      <c r="T31" s="102"/>
    </row>
    <row r="32" spans="1:60" s="20" customFormat="1" x14ac:dyDescent="0.2">
      <c r="T32" s="102"/>
    </row>
    <row r="33" spans="13:20" s="20" customFormat="1" x14ac:dyDescent="0.2">
      <c r="T33" s="102"/>
    </row>
    <row r="34" spans="13:20" s="20" customFormat="1" x14ac:dyDescent="0.2">
      <c r="T34" s="102"/>
    </row>
    <row r="35" spans="13:20" s="20" customFormat="1" x14ac:dyDescent="0.2">
      <c r="M35" s="121"/>
      <c r="N35" s="122"/>
      <c r="P35" s="121"/>
      <c r="T35" s="102"/>
    </row>
    <row r="36" spans="13:20" s="20" customFormat="1" x14ac:dyDescent="0.2">
      <c r="T36" s="102"/>
    </row>
    <row r="37" spans="13:20" s="20" customFormat="1" x14ac:dyDescent="0.2">
      <c r="T37" s="102"/>
    </row>
    <row r="38" spans="13:20" s="20" customFormat="1" x14ac:dyDescent="0.2">
      <c r="T38" s="102"/>
    </row>
    <row r="39" spans="13:20" s="20" customFormat="1" x14ac:dyDescent="0.2">
      <c r="M39" s="123"/>
      <c r="T39" s="102"/>
    </row>
    <row r="40" spans="13:20" s="20" customFormat="1" x14ac:dyDescent="0.2">
      <c r="T40" s="102"/>
    </row>
    <row r="41" spans="13:20" s="20" customFormat="1" x14ac:dyDescent="0.2">
      <c r="T41" s="102"/>
    </row>
    <row r="42" spans="13:20" s="20" customFormat="1" x14ac:dyDescent="0.2">
      <c r="T42" s="102"/>
    </row>
    <row r="43" spans="13:20" s="20" customFormat="1" x14ac:dyDescent="0.2">
      <c r="T43" s="102"/>
    </row>
    <row r="44" spans="13:20" s="20" customFormat="1" x14ac:dyDescent="0.2">
      <c r="T44" s="102"/>
    </row>
    <row r="45" spans="13:20" s="20" customFormat="1" x14ac:dyDescent="0.2">
      <c r="T45" s="102"/>
    </row>
    <row r="46" spans="13:20" s="20" customFormat="1" x14ac:dyDescent="0.2">
      <c r="T46" s="102"/>
    </row>
    <row r="47" spans="13:20" s="20" customFormat="1" x14ac:dyDescent="0.2">
      <c r="T47" s="102"/>
    </row>
    <row r="48" spans="13:20" s="20" customFormat="1" x14ac:dyDescent="0.2">
      <c r="T48" s="102"/>
    </row>
    <row r="49" spans="20:20" s="20" customFormat="1" x14ac:dyDescent="0.2">
      <c r="T49" s="102"/>
    </row>
    <row r="50" spans="20:20" s="20" customFormat="1" x14ac:dyDescent="0.2">
      <c r="T50" s="102"/>
    </row>
    <row r="51" spans="20:20" s="20" customFormat="1" x14ac:dyDescent="0.2">
      <c r="T51" s="102"/>
    </row>
    <row r="52" spans="20:20" s="20" customFormat="1" x14ac:dyDescent="0.2">
      <c r="T52" s="102"/>
    </row>
    <row r="53" spans="20:20" s="20" customFormat="1" x14ac:dyDescent="0.2">
      <c r="T53" s="102"/>
    </row>
    <row r="54" spans="20:20" s="20" customFormat="1" x14ac:dyDescent="0.2">
      <c r="T54" s="102"/>
    </row>
    <row r="55" spans="20:20" s="20" customFormat="1" x14ac:dyDescent="0.2">
      <c r="T55" s="102"/>
    </row>
    <row r="56" spans="20:20" s="20" customFormat="1" x14ac:dyDescent="0.2">
      <c r="T56" s="102"/>
    </row>
    <row r="57" spans="20:20" s="20" customFormat="1" x14ac:dyDescent="0.2">
      <c r="T57" s="102"/>
    </row>
    <row r="58" spans="20:20" s="20" customFormat="1" x14ac:dyDescent="0.2">
      <c r="T58" s="102"/>
    </row>
    <row r="59" spans="20:20" s="20" customFormat="1" x14ac:dyDescent="0.2">
      <c r="T59" s="102"/>
    </row>
    <row r="60" spans="20:20" s="20" customFormat="1" x14ac:dyDescent="0.2">
      <c r="T60" s="102"/>
    </row>
    <row r="61" spans="20:20" s="20" customFormat="1" x14ac:dyDescent="0.2">
      <c r="T61" s="102"/>
    </row>
    <row r="62" spans="20:20" s="20" customFormat="1" x14ac:dyDescent="0.2">
      <c r="T62" s="102"/>
    </row>
    <row r="63" spans="20:20" s="20" customFormat="1" x14ac:dyDescent="0.2">
      <c r="T63" s="102"/>
    </row>
    <row r="64" spans="20:20" s="20" customFormat="1" x14ac:dyDescent="0.2">
      <c r="T64" s="102"/>
    </row>
    <row r="65" spans="20:20" s="20" customFormat="1" x14ac:dyDescent="0.2">
      <c r="T65" s="102"/>
    </row>
    <row r="66" spans="20:20" s="20" customFormat="1" x14ac:dyDescent="0.2">
      <c r="T66" s="102"/>
    </row>
    <row r="67" spans="20:20" s="20" customFormat="1" x14ac:dyDescent="0.2">
      <c r="T67" s="102"/>
    </row>
    <row r="68" spans="20:20" s="20" customFormat="1" x14ac:dyDescent="0.2">
      <c r="T68" s="102"/>
    </row>
    <row r="69" spans="20:20" s="20" customFormat="1" x14ac:dyDescent="0.2">
      <c r="T69" s="102"/>
    </row>
    <row r="70" spans="20:20" s="20" customFormat="1" x14ac:dyDescent="0.2">
      <c r="T70" s="102"/>
    </row>
    <row r="71" spans="20:20" s="20" customFormat="1" x14ac:dyDescent="0.2">
      <c r="T71" s="102"/>
    </row>
    <row r="72" spans="20:20" s="20" customFormat="1" x14ac:dyDescent="0.2">
      <c r="T72" s="102"/>
    </row>
    <row r="73" spans="20:20" s="20" customFormat="1" x14ac:dyDescent="0.2">
      <c r="T73" s="102"/>
    </row>
    <row r="74" spans="20:20" s="20" customFormat="1" x14ac:dyDescent="0.2">
      <c r="T74" s="102"/>
    </row>
    <row r="75" spans="20:20" s="20" customFormat="1" x14ac:dyDescent="0.2">
      <c r="T75" s="102"/>
    </row>
    <row r="76" spans="20:20" s="20" customFormat="1" x14ac:dyDescent="0.2">
      <c r="T76" s="102"/>
    </row>
    <row r="77" spans="20:20" s="20" customFormat="1" x14ac:dyDescent="0.2">
      <c r="T77" s="102"/>
    </row>
    <row r="78" spans="20:20" s="20" customFormat="1" x14ac:dyDescent="0.2">
      <c r="T78" s="102"/>
    </row>
    <row r="79" spans="20:20" s="20" customFormat="1" x14ac:dyDescent="0.2">
      <c r="T79" s="102"/>
    </row>
    <row r="80" spans="20:20" s="20" customFormat="1" x14ac:dyDescent="0.2">
      <c r="T80" s="102"/>
    </row>
    <row r="81" spans="20:20" s="20" customFormat="1" x14ac:dyDescent="0.2">
      <c r="T81" s="102"/>
    </row>
    <row r="82" spans="20:20" s="20" customFormat="1" x14ac:dyDescent="0.2">
      <c r="T82" s="102"/>
    </row>
    <row r="83" spans="20:20" s="20" customFormat="1" x14ac:dyDescent="0.2">
      <c r="T83" s="102"/>
    </row>
    <row r="84" spans="20:20" s="20" customFormat="1" x14ac:dyDescent="0.2">
      <c r="T84" s="102"/>
    </row>
    <row r="85" spans="20:20" s="20" customFormat="1" x14ac:dyDescent="0.2">
      <c r="T85" s="102"/>
    </row>
    <row r="86" spans="20:20" s="20" customFormat="1" x14ac:dyDescent="0.2">
      <c r="T86" s="102"/>
    </row>
    <row r="87" spans="20:20" s="20" customFormat="1" x14ac:dyDescent="0.2">
      <c r="T87" s="102"/>
    </row>
    <row r="88" spans="20:20" s="20" customFormat="1" x14ac:dyDescent="0.2">
      <c r="T88" s="102"/>
    </row>
    <row r="89" spans="20:20" s="20" customFormat="1" x14ac:dyDescent="0.2">
      <c r="T89" s="102"/>
    </row>
    <row r="90" spans="20:20" s="20" customFormat="1" x14ac:dyDescent="0.2">
      <c r="T90" s="102"/>
    </row>
    <row r="91" spans="20:20" s="20" customFormat="1" x14ac:dyDescent="0.2">
      <c r="T91" s="102"/>
    </row>
    <row r="92" spans="20:20" s="20" customFormat="1" x14ac:dyDescent="0.2">
      <c r="T92" s="102"/>
    </row>
    <row r="93" spans="20:20" s="20" customFormat="1" x14ac:dyDescent="0.2">
      <c r="T93" s="102"/>
    </row>
    <row r="94" spans="20:20" s="20" customFormat="1" x14ac:dyDescent="0.2">
      <c r="T94" s="102"/>
    </row>
    <row r="95" spans="20:20" s="20" customFormat="1" x14ac:dyDescent="0.2">
      <c r="T95" s="102"/>
    </row>
    <row r="96" spans="20:20" s="20" customFormat="1" x14ac:dyDescent="0.2">
      <c r="T96" s="102"/>
    </row>
    <row r="97" spans="20:20" s="20" customFormat="1" x14ac:dyDescent="0.2">
      <c r="T97" s="102"/>
    </row>
    <row r="98" spans="20:20" s="20" customFormat="1" x14ac:dyDescent="0.2">
      <c r="T98" s="102"/>
    </row>
    <row r="99" spans="20:20" s="20" customFormat="1" x14ac:dyDescent="0.2">
      <c r="T99" s="102"/>
    </row>
    <row r="100" spans="20:20" s="20" customFormat="1" x14ac:dyDescent="0.2">
      <c r="T100" s="102"/>
    </row>
    <row r="101" spans="20:20" s="20" customFormat="1" x14ac:dyDescent="0.2">
      <c r="T101" s="102"/>
    </row>
    <row r="102" spans="20:20" s="20" customFormat="1" x14ac:dyDescent="0.2">
      <c r="T102" s="102"/>
    </row>
    <row r="103" spans="20:20" s="20" customFormat="1" x14ac:dyDescent="0.2">
      <c r="T103" s="102"/>
    </row>
    <row r="104" spans="20:20" s="20" customFormat="1" x14ac:dyDescent="0.2">
      <c r="T104" s="102"/>
    </row>
    <row r="105" spans="20:20" s="20" customFormat="1" x14ac:dyDescent="0.2">
      <c r="T105" s="102"/>
    </row>
    <row r="106" spans="20:20" s="20" customFormat="1" x14ac:dyDescent="0.2">
      <c r="T106" s="102"/>
    </row>
    <row r="107" spans="20:20" s="20" customFormat="1" x14ac:dyDescent="0.2">
      <c r="T107" s="102"/>
    </row>
    <row r="108" spans="20:20" s="20" customFormat="1" x14ac:dyDescent="0.2">
      <c r="T108" s="102"/>
    </row>
    <row r="109" spans="20:20" s="20" customFormat="1" x14ac:dyDescent="0.2">
      <c r="T109" s="102"/>
    </row>
    <row r="110" spans="20:20" s="20" customFormat="1" x14ac:dyDescent="0.2">
      <c r="T110" s="102"/>
    </row>
    <row r="111" spans="20:20" s="20" customFormat="1" x14ac:dyDescent="0.2">
      <c r="T111" s="102"/>
    </row>
    <row r="112" spans="20:20" s="20" customFormat="1" x14ac:dyDescent="0.2">
      <c r="T112" s="102"/>
    </row>
    <row r="113" spans="20:20" s="20" customFormat="1" x14ac:dyDescent="0.2">
      <c r="T113" s="102"/>
    </row>
    <row r="114" spans="20:20" s="20" customFormat="1" x14ac:dyDescent="0.2">
      <c r="T114" s="102"/>
    </row>
    <row r="115" spans="20:20" s="20" customFormat="1" x14ac:dyDescent="0.2">
      <c r="T115" s="102"/>
    </row>
    <row r="116" spans="20:20" s="20" customFormat="1" x14ac:dyDescent="0.2">
      <c r="T116" s="102"/>
    </row>
    <row r="117" spans="20:20" s="20" customFormat="1" x14ac:dyDescent="0.2">
      <c r="T117" s="102"/>
    </row>
    <row r="118" spans="20:20" s="20" customFormat="1" x14ac:dyDescent="0.2">
      <c r="T118" s="102"/>
    </row>
    <row r="119" spans="20:20" s="20" customFormat="1" x14ac:dyDescent="0.2">
      <c r="T119" s="102"/>
    </row>
    <row r="120" spans="20:20" s="20" customFormat="1" x14ac:dyDescent="0.2">
      <c r="T120" s="102"/>
    </row>
    <row r="121" spans="20:20" s="20" customFormat="1" x14ac:dyDescent="0.2">
      <c r="T121" s="102"/>
    </row>
    <row r="122" spans="20:20" s="20" customFormat="1" x14ac:dyDescent="0.2">
      <c r="T122" s="102"/>
    </row>
    <row r="123" spans="20:20" s="20" customFormat="1" x14ac:dyDescent="0.2">
      <c r="T123" s="102"/>
    </row>
    <row r="124" spans="20:20" s="20" customFormat="1" x14ac:dyDescent="0.2">
      <c r="T124" s="102"/>
    </row>
    <row r="125" spans="20:20" s="20" customFormat="1" x14ac:dyDescent="0.2">
      <c r="T125" s="102"/>
    </row>
    <row r="126" spans="20:20" s="20" customFormat="1" x14ac:dyDescent="0.2">
      <c r="T126" s="102"/>
    </row>
    <row r="127" spans="20:20" s="20" customFormat="1" x14ac:dyDescent="0.2">
      <c r="T127" s="102"/>
    </row>
    <row r="128" spans="20:20" s="20" customFormat="1" x14ac:dyDescent="0.2">
      <c r="T128" s="102"/>
    </row>
    <row r="129" spans="20:20" s="20" customFormat="1" x14ac:dyDescent="0.2">
      <c r="T129" s="102"/>
    </row>
    <row r="130" spans="20:20" s="20" customFormat="1" x14ac:dyDescent="0.2">
      <c r="T130" s="102"/>
    </row>
    <row r="131" spans="20:20" s="20" customFormat="1" x14ac:dyDescent="0.2">
      <c r="T131" s="102"/>
    </row>
    <row r="132" spans="20:20" s="20" customFormat="1" x14ac:dyDescent="0.2">
      <c r="T132" s="102"/>
    </row>
    <row r="133" spans="20:20" s="20" customFormat="1" x14ac:dyDescent="0.2">
      <c r="T133" s="102"/>
    </row>
    <row r="134" spans="20:20" s="20" customFormat="1" x14ac:dyDescent="0.2">
      <c r="T134" s="102"/>
    </row>
    <row r="135" spans="20:20" s="20" customFormat="1" x14ac:dyDescent="0.2">
      <c r="T135" s="102"/>
    </row>
    <row r="136" spans="20:20" s="20" customFormat="1" x14ac:dyDescent="0.2">
      <c r="T136" s="102"/>
    </row>
    <row r="137" spans="20:20" s="20" customFormat="1" x14ac:dyDescent="0.2">
      <c r="T137" s="102"/>
    </row>
    <row r="138" spans="20:20" s="20" customFormat="1" x14ac:dyDescent="0.2">
      <c r="T138" s="102"/>
    </row>
    <row r="139" spans="20:20" s="20" customFormat="1" x14ac:dyDescent="0.2">
      <c r="T139" s="102"/>
    </row>
    <row r="140" spans="20:20" s="20" customFormat="1" x14ac:dyDescent="0.2">
      <c r="T140" s="102"/>
    </row>
    <row r="141" spans="20:20" s="20" customFormat="1" x14ac:dyDescent="0.2">
      <c r="T141" s="102"/>
    </row>
    <row r="142" spans="20:20" s="20" customFormat="1" x14ac:dyDescent="0.2">
      <c r="T142" s="102"/>
    </row>
    <row r="143" spans="20:20" s="20" customFormat="1" x14ac:dyDescent="0.2">
      <c r="T143" s="102"/>
    </row>
    <row r="144" spans="20:20" s="20" customFormat="1" x14ac:dyDescent="0.2">
      <c r="T144" s="102"/>
    </row>
    <row r="145" spans="20:20" s="20" customFormat="1" x14ac:dyDescent="0.2">
      <c r="T145" s="102"/>
    </row>
    <row r="146" spans="20:20" s="20" customFormat="1" x14ac:dyDescent="0.2">
      <c r="T146" s="102"/>
    </row>
    <row r="147" spans="20:20" s="20" customFormat="1" x14ac:dyDescent="0.2">
      <c r="T147" s="102"/>
    </row>
    <row r="148" spans="20:20" s="20" customFormat="1" x14ac:dyDescent="0.2">
      <c r="T148" s="102"/>
    </row>
    <row r="149" spans="20:20" s="20" customFormat="1" x14ac:dyDescent="0.2">
      <c r="T149" s="102"/>
    </row>
    <row r="150" spans="20:20" s="20" customFormat="1" x14ac:dyDescent="0.2">
      <c r="T150" s="102"/>
    </row>
    <row r="151" spans="20:20" s="20" customFormat="1" x14ac:dyDescent="0.2">
      <c r="T151" s="102"/>
    </row>
    <row r="152" spans="20:20" s="20" customFormat="1" x14ac:dyDescent="0.2">
      <c r="T152" s="102"/>
    </row>
    <row r="153" spans="20:20" s="20" customFormat="1" x14ac:dyDescent="0.2">
      <c r="T153" s="102"/>
    </row>
    <row r="154" spans="20:20" s="20" customFormat="1" x14ac:dyDescent="0.2">
      <c r="T154" s="102"/>
    </row>
    <row r="155" spans="20:20" s="20" customFormat="1" x14ac:dyDescent="0.2">
      <c r="T155" s="102"/>
    </row>
    <row r="156" spans="20:20" s="20" customFormat="1" x14ac:dyDescent="0.2">
      <c r="T156" s="102"/>
    </row>
    <row r="157" spans="20:20" s="20" customFormat="1" x14ac:dyDescent="0.2">
      <c r="T157" s="102"/>
    </row>
    <row r="158" spans="20:20" s="20" customFormat="1" x14ac:dyDescent="0.2">
      <c r="T158" s="102"/>
    </row>
    <row r="159" spans="20:20" s="20" customFormat="1" x14ac:dyDescent="0.2">
      <c r="T159" s="102"/>
    </row>
    <row r="160" spans="20:20" s="20" customFormat="1" x14ac:dyDescent="0.2">
      <c r="T160" s="102"/>
    </row>
    <row r="161" spans="20:20" s="20" customFormat="1" x14ac:dyDescent="0.2">
      <c r="T161" s="102"/>
    </row>
    <row r="162" spans="20:20" s="20" customFormat="1" x14ac:dyDescent="0.2">
      <c r="T162" s="102"/>
    </row>
    <row r="163" spans="20:20" s="20" customFormat="1" x14ac:dyDescent="0.2">
      <c r="T163" s="102"/>
    </row>
    <row r="164" spans="20:20" s="20" customFormat="1" x14ac:dyDescent="0.2">
      <c r="T164" s="102"/>
    </row>
    <row r="165" spans="20:20" s="20" customFormat="1" x14ac:dyDescent="0.2">
      <c r="T165" s="102"/>
    </row>
    <row r="166" spans="20:20" s="20" customFormat="1" x14ac:dyDescent="0.2">
      <c r="T166" s="102"/>
    </row>
    <row r="167" spans="20:20" s="20" customFormat="1" x14ac:dyDescent="0.2">
      <c r="T167" s="102"/>
    </row>
    <row r="168" spans="20:20" s="20" customFormat="1" x14ac:dyDescent="0.2">
      <c r="T168" s="102"/>
    </row>
    <row r="169" spans="20:20" s="20" customFormat="1" x14ac:dyDescent="0.2">
      <c r="T169" s="102"/>
    </row>
    <row r="170" spans="20:20" s="20" customFormat="1" x14ac:dyDescent="0.2">
      <c r="T170" s="102"/>
    </row>
    <row r="171" spans="20:20" s="20" customFormat="1" x14ac:dyDescent="0.2">
      <c r="T171" s="102"/>
    </row>
    <row r="172" spans="20:20" s="20" customFormat="1" x14ac:dyDescent="0.2">
      <c r="T172" s="102"/>
    </row>
    <row r="173" spans="20:20" s="20" customFormat="1" x14ac:dyDescent="0.2">
      <c r="T173" s="102"/>
    </row>
    <row r="174" spans="20:20" s="20" customFormat="1" x14ac:dyDescent="0.2">
      <c r="T174" s="102"/>
    </row>
    <row r="175" spans="20:20" s="20" customFormat="1" x14ac:dyDescent="0.2">
      <c r="T175" s="102"/>
    </row>
    <row r="176" spans="20:20" s="20" customFormat="1" x14ac:dyDescent="0.2">
      <c r="T176" s="102"/>
    </row>
    <row r="177" spans="20:20" s="20" customFormat="1" x14ac:dyDescent="0.2">
      <c r="T177" s="102"/>
    </row>
    <row r="178" spans="20:20" s="20" customFormat="1" x14ac:dyDescent="0.2">
      <c r="T178" s="102"/>
    </row>
    <row r="179" spans="20:20" s="20" customFormat="1" x14ac:dyDescent="0.2">
      <c r="T179" s="102"/>
    </row>
    <row r="180" spans="20:20" s="20" customFormat="1" x14ac:dyDescent="0.2">
      <c r="T180" s="102"/>
    </row>
    <row r="181" spans="20:20" s="20" customFormat="1" x14ac:dyDescent="0.2">
      <c r="T181" s="102"/>
    </row>
    <row r="182" spans="20:20" s="20" customFormat="1" x14ac:dyDescent="0.2">
      <c r="T182" s="102"/>
    </row>
    <row r="183" spans="20:20" s="20" customFormat="1" x14ac:dyDescent="0.2">
      <c r="T183" s="102"/>
    </row>
    <row r="184" spans="20:20" s="20" customFormat="1" x14ac:dyDescent="0.2">
      <c r="T184" s="102"/>
    </row>
    <row r="185" spans="20:20" s="20" customFormat="1" x14ac:dyDescent="0.2">
      <c r="T185" s="102"/>
    </row>
    <row r="186" spans="20:20" s="20" customFormat="1" x14ac:dyDescent="0.2">
      <c r="T186" s="102"/>
    </row>
    <row r="187" spans="20:20" s="20" customFormat="1" x14ac:dyDescent="0.2">
      <c r="T187" s="102"/>
    </row>
    <row r="188" spans="20:20" s="20" customFormat="1" x14ac:dyDescent="0.2">
      <c r="T188" s="102"/>
    </row>
    <row r="189" spans="20:20" s="20" customFormat="1" x14ac:dyDescent="0.2">
      <c r="T189" s="102"/>
    </row>
    <row r="190" spans="20:20" s="20" customFormat="1" x14ac:dyDescent="0.2">
      <c r="T190" s="102"/>
    </row>
    <row r="191" spans="20:20" s="20" customFormat="1" x14ac:dyDescent="0.2">
      <c r="T191" s="102"/>
    </row>
    <row r="192" spans="20:20" s="20" customFormat="1" x14ac:dyDescent="0.2">
      <c r="T192" s="102"/>
    </row>
    <row r="193" spans="20:20" s="20" customFormat="1" x14ac:dyDescent="0.2">
      <c r="T193" s="102"/>
    </row>
    <row r="194" spans="20:20" s="20" customFormat="1" x14ac:dyDescent="0.2">
      <c r="T194" s="102"/>
    </row>
    <row r="195" spans="20:20" s="20" customFormat="1" x14ac:dyDescent="0.2">
      <c r="T195" s="102"/>
    </row>
    <row r="196" spans="20:20" s="20" customFormat="1" x14ac:dyDescent="0.2">
      <c r="T196" s="102"/>
    </row>
    <row r="197" spans="20:20" s="20" customFormat="1" x14ac:dyDescent="0.2">
      <c r="T197" s="102"/>
    </row>
    <row r="198" spans="20:20" s="20" customFormat="1" x14ac:dyDescent="0.2">
      <c r="T198" s="102"/>
    </row>
    <row r="199" spans="20:20" s="20" customFormat="1" x14ac:dyDescent="0.2">
      <c r="T199" s="102"/>
    </row>
    <row r="200" spans="20:20" s="20" customFormat="1" x14ac:dyDescent="0.2">
      <c r="T200" s="102"/>
    </row>
    <row r="201" spans="20:20" s="20" customFormat="1" x14ac:dyDescent="0.2">
      <c r="T201" s="102"/>
    </row>
    <row r="202" spans="20:20" s="20" customFormat="1" x14ac:dyDescent="0.2">
      <c r="T202" s="102"/>
    </row>
    <row r="203" spans="20:20" s="20" customFormat="1" x14ac:dyDescent="0.2">
      <c r="T203" s="102"/>
    </row>
    <row r="204" spans="20:20" s="20" customFormat="1" x14ac:dyDescent="0.2">
      <c r="T204" s="102"/>
    </row>
    <row r="205" spans="20:20" s="20" customFormat="1" x14ac:dyDescent="0.2">
      <c r="T205" s="102"/>
    </row>
    <row r="206" spans="20:20" s="20" customFormat="1" x14ac:dyDescent="0.2">
      <c r="T206" s="102"/>
    </row>
    <row r="207" spans="20:20" s="20" customFormat="1" x14ac:dyDescent="0.2">
      <c r="T207" s="102"/>
    </row>
    <row r="208" spans="20:20" s="20" customFormat="1" x14ac:dyDescent="0.2">
      <c r="T208" s="102"/>
    </row>
    <row r="209" spans="20:20" s="20" customFormat="1" x14ac:dyDescent="0.2">
      <c r="T209" s="102"/>
    </row>
    <row r="210" spans="20:20" s="20" customFormat="1" x14ac:dyDescent="0.2">
      <c r="T210" s="102"/>
    </row>
    <row r="211" spans="20:20" s="20" customFormat="1" x14ac:dyDescent="0.2">
      <c r="T211" s="102"/>
    </row>
    <row r="212" spans="20:20" s="20" customFormat="1" x14ac:dyDescent="0.2">
      <c r="T212" s="102"/>
    </row>
    <row r="213" spans="20:20" s="20" customFormat="1" x14ac:dyDescent="0.2">
      <c r="T213" s="102"/>
    </row>
    <row r="214" spans="20:20" s="20" customFormat="1" x14ac:dyDescent="0.2">
      <c r="T214" s="102"/>
    </row>
    <row r="215" spans="20:20" s="20" customFormat="1" x14ac:dyDescent="0.2">
      <c r="T215" s="102"/>
    </row>
    <row r="216" spans="20:20" s="20" customFormat="1" x14ac:dyDescent="0.2">
      <c r="T216" s="102"/>
    </row>
    <row r="217" spans="20:20" s="20" customFormat="1" x14ac:dyDescent="0.2">
      <c r="T217" s="102"/>
    </row>
    <row r="218" spans="20:20" s="20" customFormat="1" x14ac:dyDescent="0.2">
      <c r="T218" s="102"/>
    </row>
    <row r="219" spans="20:20" s="20" customFormat="1" x14ac:dyDescent="0.2">
      <c r="T219" s="102"/>
    </row>
    <row r="220" spans="20:20" s="20" customFormat="1" x14ac:dyDescent="0.2">
      <c r="T220" s="102"/>
    </row>
    <row r="221" spans="20:20" s="20" customFormat="1" x14ac:dyDescent="0.2">
      <c r="T221" s="102"/>
    </row>
    <row r="222" spans="20:20" s="20" customFormat="1" x14ac:dyDescent="0.2">
      <c r="T222" s="102"/>
    </row>
    <row r="223" spans="20:20" s="20" customFormat="1" x14ac:dyDescent="0.2">
      <c r="T223" s="102"/>
    </row>
    <row r="224" spans="20:20" s="20" customFormat="1" x14ac:dyDescent="0.2">
      <c r="T224" s="102"/>
    </row>
    <row r="225" spans="20:20" s="20" customFormat="1" x14ac:dyDescent="0.2">
      <c r="T225" s="102"/>
    </row>
    <row r="226" spans="20:20" s="20" customFormat="1" x14ac:dyDescent="0.2">
      <c r="T226" s="102"/>
    </row>
    <row r="227" spans="20:20" s="20" customFormat="1" x14ac:dyDescent="0.2">
      <c r="T227" s="102"/>
    </row>
    <row r="228" spans="20:20" s="20" customFormat="1" x14ac:dyDescent="0.2">
      <c r="T228" s="102"/>
    </row>
    <row r="229" spans="20:20" s="20" customFormat="1" x14ac:dyDescent="0.2">
      <c r="T229" s="102"/>
    </row>
    <row r="230" spans="20:20" s="20" customFormat="1" x14ac:dyDescent="0.2">
      <c r="T230" s="102"/>
    </row>
    <row r="231" spans="20:20" s="20" customFormat="1" x14ac:dyDescent="0.2">
      <c r="T231" s="102"/>
    </row>
    <row r="232" spans="20:20" s="20" customFormat="1" x14ac:dyDescent="0.2">
      <c r="T232" s="102"/>
    </row>
    <row r="233" spans="20:20" s="20" customFormat="1" x14ac:dyDescent="0.2">
      <c r="T233" s="102"/>
    </row>
    <row r="234" spans="20:20" s="20" customFormat="1" x14ac:dyDescent="0.2">
      <c r="T234" s="102"/>
    </row>
    <row r="235" spans="20:20" s="20" customFormat="1" x14ac:dyDescent="0.2">
      <c r="T235" s="102"/>
    </row>
    <row r="236" spans="20:20" s="20" customFormat="1" x14ac:dyDescent="0.2">
      <c r="T236" s="102"/>
    </row>
    <row r="237" spans="20:20" s="20" customFormat="1" x14ac:dyDescent="0.2">
      <c r="T237" s="102"/>
    </row>
    <row r="238" spans="20:20" s="20" customFormat="1" x14ac:dyDescent="0.2">
      <c r="T238" s="102"/>
    </row>
    <row r="239" spans="20:20" s="20" customFormat="1" x14ac:dyDescent="0.2">
      <c r="T239" s="102"/>
    </row>
    <row r="240" spans="20:20" s="20" customFormat="1" x14ac:dyDescent="0.2">
      <c r="T240" s="102"/>
    </row>
    <row r="241" spans="20:20" s="20" customFormat="1" x14ac:dyDescent="0.2">
      <c r="T241" s="102"/>
    </row>
    <row r="242" spans="20:20" s="20" customFormat="1" x14ac:dyDescent="0.2">
      <c r="T242" s="102"/>
    </row>
    <row r="243" spans="20:20" s="20" customFormat="1" x14ac:dyDescent="0.2">
      <c r="T243" s="102"/>
    </row>
    <row r="244" spans="20:20" s="20" customFormat="1" x14ac:dyDescent="0.2">
      <c r="T244" s="102"/>
    </row>
    <row r="245" spans="20:20" s="20" customFormat="1" x14ac:dyDescent="0.2">
      <c r="T245" s="102"/>
    </row>
    <row r="246" spans="20:20" s="20" customFormat="1" x14ac:dyDescent="0.2">
      <c r="T246" s="102"/>
    </row>
    <row r="247" spans="20:20" s="20" customFormat="1" x14ac:dyDescent="0.2">
      <c r="T247" s="102"/>
    </row>
    <row r="248" spans="20:20" s="20" customFormat="1" x14ac:dyDescent="0.2">
      <c r="T248" s="102"/>
    </row>
    <row r="249" spans="20:20" s="20" customFormat="1" x14ac:dyDescent="0.2">
      <c r="T249" s="102"/>
    </row>
    <row r="250" spans="20:20" s="20" customFormat="1" x14ac:dyDescent="0.2">
      <c r="T250" s="102"/>
    </row>
    <row r="251" spans="20:20" s="20" customFormat="1" x14ac:dyDescent="0.2">
      <c r="T251" s="102"/>
    </row>
    <row r="252" spans="20:20" s="20" customFormat="1" x14ac:dyDescent="0.2">
      <c r="T252" s="102"/>
    </row>
    <row r="253" spans="20:20" s="20" customFormat="1" x14ac:dyDescent="0.2">
      <c r="T253" s="102"/>
    </row>
    <row r="254" spans="20:20" s="20" customFormat="1" x14ac:dyDescent="0.2">
      <c r="T254" s="102"/>
    </row>
    <row r="255" spans="20:20" s="20" customFormat="1" x14ac:dyDescent="0.2">
      <c r="T255" s="102"/>
    </row>
    <row r="256" spans="20:20" s="20" customFormat="1" x14ac:dyDescent="0.2">
      <c r="T256" s="102"/>
    </row>
    <row r="257" spans="20:20" s="20" customFormat="1" x14ac:dyDescent="0.2">
      <c r="T257" s="102"/>
    </row>
    <row r="258" spans="20:20" s="20" customFormat="1" x14ac:dyDescent="0.2">
      <c r="T258" s="102"/>
    </row>
    <row r="259" spans="20:20" s="20" customFormat="1" x14ac:dyDescent="0.2">
      <c r="T259" s="102"/>
    </row>
    <row r="260" spans="20:20" s="20" customFormat="1" x14ac:dyDescent="0.2">
      <c r="T260" s="102"/>
    </row>
    <row r="261" spans="20:20" s="20" customFormat="1" x14ac:dyDescent="0.2">
      <c r="T261" s="102"/>
    </row>
    <row r="262" spans="20:20" s="20" customFormat="1" x14ac:dyDescent="0.2">
      <c r="T262" s="102"/>
    </row>
    <row r="263" spans="20:20" s="20" customFormat="1" x14ac:dyDescent="0.2">
      <c r="T263" s="102"/>
    </row>
    <row r="264" spans="20:20" s="20" customFormat="1" x14ac:dyDescent="0.2">
      <c r="T264" s="102"/>
    </row>
    <row r="265" spans="20:20" s="20" customFormat="1" x14ac:dyDescent="0.2">
      <c r="T265" s="102"/>
    </row>
    <row r="266" spans="20:20" s="20" customFormat="1" x14ac:dyDescent="0.2">
      <c r="T266" s="102"/>
    </row>
    <row r="267" spans="20:20" s="20" customFormat="1" x14ac:dyDescent="0.2">
      <c r="T267" s="102"/>
    </row>
    <row r="268" spans="20:20" s="20" customFormat="1" x14ac:dyDescent="0.2">
      <c r="T268" s="102"/>
    </row>
    <row r="269" spans="20:20" s="20" customFormat="1" x14ac:dyDescent="0.2">
      <c r="T269" s="102"/>
    </row>
    <row r="270" spans="20:20" s="20" customFormat="1" x14ac:dyDescent="0.2">
      <c r="T270" s="102"/>
    </row>
    <row r="271" spans="20:20" s="20" customFormat="1" x14ac:dyDescent="0.2">
      <c r="T271" s="102"/>
    </row>
    <row r="272" spans="20:20" s="20" customFormat="1" x14ac:dyDescent="0.2">
      <c r="T272" s="102"/>
    </row>
    <row r="273" spans="20:20" s="20" customFormat="1" x14ac:dyDescent="0.2">
      <c r="T273" s="102"/>
    </row>
    <row r="274" spans="20:20" s="20" customFormat="1" x14ac:dyDescent="0.2">
      <c r="T274" s="102"/>
    </row>
    <row r="275" spans="20:20" s="20" customFormat="1" x14ac:dyDescent="0.2">
      <c r="T275" s="102"/>
    </row>
    <row r="276" spans="20:20" s="20" customFormat="1" x14ac:dyDescent="0.2">
      <c r="T276" s="102"/>
    </row>
    <row r="277" spans="20:20" s="20" customFormat="1" x14ac:dyDescent="0.2">
      <c r="T277" s="102"/>
    </row>
    <row r="278" spans="20:20" s="20" customFormat="1" x14ac:dyDescent="0.2">
      <c r="T278" s="102"/>
    </row>
    <row r="279" spans="20:20" s="20" customFormat="1" x14ac:dyDescent="0.2">
      <c r="T279" s="102"/>
    </row>
    <row r="280" spans="20:20" s="20" customFormat="1" x14ac:dyDescent="0.2">
      <c r="T280" s="102"/>
    </row>
    <row r="281" spans="20:20" s="20" customFormat="1" x14ac:dyDescent="0.2">
      <c r="T281" s="102"/>
    </row>
    <row r="282" spans="20:20" s="20" customFormat="1" x14ac:dyDescent="0.2">
      <c r="T282" s="102"/>
    </row>
    <row r="283" spans="20:20" s="20" customFormat="1" x14ac:dyDescent="0.2">
      <c r="T283" s="102"/>
    </row>
    <row r="284" spans="20:20" s="20" customFormat="1" x14ac:dyDescent="0.2">
      <c r="T284" s="102"/>
    </row>
    <row r="285" spans="20:20" s="20" customFormat="1" x14ac:dyDescent="0.2">
      <c r="T285" s="102"/>
    </row>
    <row r="286" spans="20:20" s="20" customFormat="1" x14ac:dyDescent="0.2">
      <c r="T286" s="102"/>
    </row>
    <row r="287" spans="20:20" s="20" customFormat="1" x14ac:dyDescent="0.2">
      <c r="T287" s="102"/>
    </row>
    <row r="288" spans="20:20" s="20" customFormat="1" x14ac:dyDescent="0.2">
      <c r="T288" s="102"/>
    </row>
    <row r="289" spans="20:20" s="20" customFormat="1" x14ac:dyDescent="0.2">
      <c r="T289" s="102"/>
    </row>
    <row r="290" spans="20:20" s="20" customFormat="1" x14ac:dyDescent="0.2">
      <c r="T290" s="102"/>
    </row>
    <row r="291" spans="20:20" s="20" customFormat="1" x14ac:dyDescent="0.2">
      <c r="T291" s="102"/>
    </row>
    <row r="292" spans="20:20" s="20" customFormat="1" x14ac:dyDescent="0.2">
      <c r="T292" s="102"/>
    </row>
    <row r="293" spans="20:20" s="20" customFormat="1" x14ac:dyDescent="0.2">
      <c r="T293" s="102"/>
    </row>
    <row r="294" spans="20:20" s="20" customFormat="1" x14ac:dyDescent="0.2">
      <c r="T294" s="102"/>
    </row>
    <row r="295" spans="20:20" s="20" customFormat="1" x14ac:dyDescent="0.2">
      <c r="T295" s="102"/>
    </row>
    <row r="296" spans="20:20" s="20" customFormat="1" x14ac:dyDescent="0.2">
      <c r="T296" s="102"/>
    </row>
    <row r="297" spans="20:20" s="20" customFormat="1" x14ac:dyDescent="0.2">
      <c r="T297" s="102"/>
    </row>
    <row r="298" spans="20:20" s="20" customFormat="1" x14ac:dyDescent="0.2">
      <c r="T298" s="102"/>
    </row>
    <row r="299" spans="20:20" s="20" customFormat="1" x14ac:dyDescent="0.2">
      <c r="T299" s="102"/>
    </row>
  </sheetData>
  <sheetProtection password="DAA7" sheet="1" objects="1" scenarios="1"/>
  <mergeCells count="74">
    <mergeCell ref="K26:L26"/>
    <mergeCell ref="I19:J19"/>
    <mergeCell ref="I20:J20"/>
    <mergeCell ref="I21:J21"/>
    <mergeCell ref="I22:J22"/>
    <mergeCell ref="I23:J23"/>
    <mergeCell ref="K19:L19"/>
    <mergeCell ref="K20:L20"/>
    <mergeCell ref="K21:L21"/>
    <mergeCell ref="K22:L22"/>
    <mergeCell ref="K23:L23"/>
    <mergeCell ref="K24:L24"/>
    <mergeCell ref="K25:L25"/>
    <mergeCell ref="M11:M12"/>
    <mergeCell ref="B11:H11"/>
    <mergeCell ref="N11:O12"/>
    <mergeCell ref="I11:J12"/>
    <mergeCell ref="I13:J13"/>
    <mergeCell ref="K11:L11"/>
    <mergeCell ref="K12:L12"/>
    <mergeCell ref="K13:L13"/>
    <mergeCell ref="B6:C6"/>
    <mergeCell ref="A11:A12"/>
    <mergeCell ref="E6:F6"/>
    <mergeCell ref="B7:C7"/>
    <mergeCell ref="I27:J27"/>
    <mergeCell ref="I14:J14"/>
    <mergeCell ref="I15:J15"/>
    <mergeCell ref="I16:J16"/>
    <mergeCell ref="I17:J17"/>
    <mergeCell ref="I18:J18"/>
    <mergeCell ref="I24:J24"/>
    <mergeCell ref="I25:J25"/>
    <mergeCell ref="I26:J26"/>
    <mergeCell ref="K14:L14"/>
    <mergeCell ref="K15:L15"/>
    <mergeCell ref="K16:L16"/>
    <mergeCell ref="K17:L17"/>
    <mergeCell ref="K18:L18"/>
    <mergeCell ref="K27:L27"/>
    <mergeCell ref="P26:Q26"/>
    <mergeCell ref="P27:Q27"/>
    <mergeCell ref="T11:T12"/>
    <mergeCell ref="N13:O27"/>
    <mergeCell ref="P11:Q12"/>
    <mergeCell ref="R11:S12"/>
    <mergeCell ref="P13:Q13"/>
    <mergeCell ref="P14:Q14"/>
    <mergeCell ref="R13:S13"/>
    <mergeCell ref="R14:S14"/>
    <mergeCell ref="P15:Q15"/>
    <mergeCell ref="P16:Q16"/>
    <mergeCell ref="P17:Q17"/>
    <mergeCell ref="P18:Q18"/>
    <mergeCell ref="P19:Q19"/>
    <mergeCell ref="R15:S15"/>
    <mergeCell ref="R16:S16"/>
    <mergeCell ref="R17:S17"/>
    <mergeCell ref="R18:S18"/>
    <mergeCell ref="R19:S19"/>
    <mergeCell ref="R25:S25"/>
    <mergeCell ref="R26:S26"/>
    <mergeCell ref="R27:S27"/>
    <mergeCell ref="P21:Q21"/>
    <mergeCell ref="R20:S20"/>
    <mergeCell ref="R21:S21"/>
    <mergeCell ref="R22:S22"/>
    <mergeCell ref="R23:S23"/>
    <mergeCell ref="R24:S24"/>
    <mergeCell ref="P24:Q24"/>
    <mergeCell ref="P25:Q25"/>
    <mergeCell ref="P20:Q20"/>
    <mergeCell ref="P22:Q22"/>
    <mergeCell ref="P23:Q23"/>
  </mergeCells>
  <conditionalFormatting sqref="A9">
    <cfRule type="cellIs" dxfId="7" priority="2" operator="equal">
      <formula>"ERROR"</formula>
    </cfRule>
  </conditionalFormatting>
  <conditionalFormatting sqref="A9">
    <cfRule type="containsText" dxfId="6" priority="1" operator="containsText" text="Cofinançament no pot ser superior a la despesa">
      <formula>NOT(ISERROR(SEARCH("Cofinançament no pot ser superior a la despesa",A9)))</formula>
    </cfRule>
  </conditionalFormatting>
  <dataValidations count="3">
    <dataValidation type="decimal" operator="greaterThanOrEqual" allowBlank="1" showInputMessage="1" showErrorMessage="1" sqref="N13 B13:I27">
      <formula1>0</formula1>
    </dataValidation>
    <dataValidation type="textLength" operator="notEqual" allowBlank="1" showInputMessage="1" showErrorMessage="1" sqref="P6:R6">
      <formula1>9</formula1>
    </dataValidation>
    <dataValidation type="textLength" operator="equal" allowBlank="1" showInputMessage="1" showErrorMessage="1" sqref="M6:N6">
      <formula1>9</formula1>
    </dataValidation>
  </dataValidations>
  <hyperlinks>
    <hyperlink ref="A7" location="'RESUM I PRESSUPOST EIXOS A,B, E'!A63" display="NOM DEL PROJECTE (1)"/>
    <hyperlink ref="A6" location="'RESUM I PRESSUPOST EIXOS A,B, E'!A63" display="ENTITAT SOL·LICITANT (1)"/>
  </hyperlink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ull5"/>
  <dimension ref="A1:AP627"/>
  <sheetViews>
    <sheetView zoomScale="60" zoomScaleNormal="60" workbookViewId="0">
      <selection activeCell="M18" sqref="M18"/>
    </sheetView>
  </sheetViews>
  <sheetFormatPr defaultColWidth="8.81640625" defaultRowHeight="10" x14ac:dyDescent="0.2"/>
  <cols>
    <col min="1" max="1" width="35.54296875" style="106" customWidth="1"/>
    <col min="2" max="2" width="16.1796875" style="106" customWidth="1"/>
    <col min="3" max="3" width="15" style="106" customWidth="1"/>
    <col min="4" max="4" width="9.453125" style="106" customWidth="1"/>
    <col min="5" max="5" width="15.54296875" style="106" customWidth="1"/>
    <col min="6" max="6" width="12.1796875" style="106" customWidth="1"/>
    <col min="7" max="7" width="13.81640625" style="106" customWidth="1"/>
    <col min="8" max="8" width="18.81640625" style="106" customWidth="1"/>
    <col min="9" max="9" width="12.1796875" style="106" customWidth="1"/>
    <col min="10" max="10" width="18.81640625" style="106" customWidth="1"/>
    <col min="11" max="11" width="22.54296875" style="106" customWidth="1"/>
    <col min="12" max="12" width="20.1796875" style="106" customWidth="1"/>
    <col min="13" max="13" width="21.54296875" style="106" customWidth="1"/>
    <col min="14" max="14" width="17.1796875" style="106" customWidth="1"/>
    <col min="15" max="15" width="18.81640625" style="106" customWidth="1"/>
    <col min="16" max="16" width="19.1796875" style="106" customWidth="1"/>
    <col min="17" max="17" width="15.453125" style="106" customWidth="1"/>
    <col min="18" max="18" width="10.81640625" style="106" customWidth="1"/>
    <col min="19" max="19" width="19.1796875" style="106" customWidth="1"/>
    <col min="20" max="20" width="20.54296875" style="119" customWidth="1"/>
    <col min="21" max="21" width="19.81640625" style="20" customWidth="1"/>
    <col min="22" max="22" width="7.54296875" style="20" customWidth="1"/>
    <col min="23" max="23" width="17.1796875" style="20" customWidth="1"/>
    <col min="24" max="24" width="11.453125" style="20" customWidth="1"/>
    <col min="25" max="25" width="14.54296875" style="20" customWidth="1"/>
    <col min="26" max="27" width="11.453125" style="20" customWidth="1"/>
    <col min="28" max="28" width="13.54296875" style="20" customWidth="1"/>
    <col min="29" max="29" width="10.54296875" style="20" customWidth="1"/>
    <col min="30" max="42" width="8.81640625" style="20"/>
    <col min="43" max="16384" width="8.81640625" style="106"/>
  </cols>
  <sheetData>
    <row r="1" spans="1:42" s="20" customFormat="1" x14ac:dyDescent="0.2">
      <c r="T1" s="102"/>
    </row>
    <row r="2" spans="1:42" s="20" customFormat="1" x14ac:dyDescent="0.2">
      <c r="T2" s="102"/>
    </row>
    <row r="3" spans="1:42" s="20" customFormat="1" x14ac:dyDescent="0.2">
      <c r="T3" s="102"/>
    </row>
    <row r="4" spans="1:42" s="113" customFormat="1" ht="18" x14ac:dyDescent="0.4">
      <c r="A4" s="98" t="s">
        <v>1140</v>
      </c>
      <c r="B4" s="98"/>
      <c r="C4" s="98"/>
      <c r="D4" s="98"/>
      <c r="E4" s="98"/>
      <c r="F4" s="98"/>
      <c r="G4" s="98"/>
      <c r="H4" s="98"/>
      <c r="I4" s="98"/>
      <c r="J4" s="98"/>
      <c r="K4" s="98"/>
      <c r="L4" s="98"/>
      <c r="M4" s="98"/>
      <c r="N4" s="109"/>
      <c r="O4" s="109"/>
      <c r="P4" s="109"/>
      <c r="Q4" s="109"/>
      <c r="R4" s="109"/>
      <c r="S4" s="109"/>
      <c r="T4" s="110"/>
      <c r="U4" s="111"/>
      <c r="V4" s="109"/>
      <c r="W4" s="109"/>
      <c r="X4" s="109"/>
      <c r="Y4" s="112"/>
      <c r="Z4" s="109"/>
      <c r="AA4" s="109"/>
      <c r="AB4" s="109"/>
      <c r="AC4" s="109"/>
    </row>
    <row r="5" spans="1:42" s="20" customFormat="1" x14ac:dyDescent="0.2">
      <c r="T5" s="102"/>
    </row>
    <row r="6" spans="1:42" s="82" customFormat="1" ht="18.649999999999999" customHeight="1" x14ac:dyDescent="0.25">
      <c r="A6" s="79" t="s">
        <v>14</v>
      </c>
      <c r="B6" s="322" t="str">
        <f>IF('DADES ECONÒMIQUES'!F8=Full2!H3,'DADES ECONÒMIQUES'!B3:H3,"")</f>
        <v/>
      </c>
      <c r="C6" s="323"/>
      <c r="D6" s="79" t="s">
        <v>28</v>
      </c>
      <c r="E6" s="364" t="str">
        <f>IF('DADES ECONÒMIQUES'!F8=Full2!H3,'DADES ECONÒMIQUES'!J3,"")</f>
        <v/>
      </c>
      <c r="F6" s="365"/>
      <c r="G6" s="115"/>
      <c r="H6" s="115"/>
      <c r="I6" s="115"/>
      <c r="J6" s="115"/>
      <c r="K6" s="115"/>
      <c r="L6" s="115"/>
      <c r="M6" s="115"/>
      <c r="N6" s="115"/>
      <c r="O6" s="80"/>
      <c r="P6" s="81"/>
      <c r="Q6" s="81"/>
      <c r="R6" s="81"/>
      <c r="S6" s="80"/>
      <c r="T6" s="80"/>
      <c r="U6" s="80"/>
      <c r="V6" s="80"/>
      <c r="W6" s="80"/>
      <c r="X6" s="80"/>
      <c r="Y6" s="80"/>
      <c r="Z6" s="80"/>
      <c r="AA6" s="80"/>
      <c r="AB6" s="80"/>
      <c r="AC6" s="80"/>
      <c r="AD6" s="80"/>
      <c r="AE6" s="80"/>
      <c r="AF6" s="80"/>
      <c r="AG6" s="80"/>
      <c r="AH6" s="80"/>
      <c r="AI6" s="80"/>
      <c r="AJ6" s="80"/>
      <c r="AK6" s="80"/>
      <c r="AL6" s="80"/>
      <c r="AM6" s="80"/>
      <c r="AN6" s="80"/>
      <c r="AO6" s="80"/>
      <c r="AP6" s="80"/>
    </row>
    <row r="7" spans="1:42" s="82" customFormat="1" ht="20.9" customHeight="1" x14ac:dyDescent="0.25">
      <c r="A7" s="79" t="s">
        <v>15</v>
      </c>
      <c r="B7" s="328" t="str">
        <f>IF('DADES ECONÒMIQUES'!F8=Full2!H3,'DADES ECONÒMIQUES'!B4:H4,"")</f>
        <v/>
      </c>
      <c r="C7" s="328"/>
      <c r="D7" s="115"/>
      <c r="E7" s="115"/>
      <c r="F7" s="115"/>
      <c r="G7" s="115"/>
      <c r="H7" s="115"/>
      <c r="I7" s="115"/>
      <c r="J7" s="115"/>
      <c r="K7" s="115"/>
      <c r="L7" s="115"/>
      <c r="M7" s="115"/>
      <c r="N7" s="115"/>
      <c r="O7" s="115"/>
      <c r="P7" s="81"/>
      <c r="Q7" s="81"/>
      <c r="R7" s="81"/>
      <c r="S7" s="80"/>
      <c r="T7" s="80"/>
      <c r="U7" s="80"/>
      <c r="V7" s="80"/>
      <c r="W7" s="80"/>
      <c r="X7" s="80"/>
      <c r="Y7" s="80"/>
      <c r="Z7" s="80"/>
      <c r="AA7" s="80"/>
      <c r="AB7" s="80"/>
      <c r="AC7" s="80"/>
      <c r="AD7" s="80"/>
      <c r="AE7" s="80"/>
      <c r="AF7" s="80"/>
      <c r="AG7" s="80"/>
      <c r="AH7" s="80"/>
      <c r="AI7" s="80"/>
      <c r="AJ7" s="80"/>
      <c r="AK7" s="80"/>
      <c r="AL7" s="80"/>
      <c r="AM7" s="80"/>
      <c r="AN7" s="80"/>
      <c r="AO7" s="80"/>
      <c r="AP7" s="80"/>
    </row>
    <row r="8" spans="1:42" s="20" customFormat="1" ht="13.5" customHeight="1" x14ac:dyDescent="0.2">
      <c r="T8" s="102"/>
    </row>
    <row r="9" spans="1:42" s="20" customFormat="1" ht="28.4" customHeight="1" x14ac:dyDescent="0.2">
      <c r="A9" s="104"/>
      <c r="T9" s="102"/>
    </row>
    <row r="10" spans="1:42" s="20" customFormat="1" ht="10.5" thickBot="1" x14ac:dyDescent="0.25">
      <c r="T10" s="102"/>
    </row>
    <row r="11" spans="1:42" ht="64.5" customHeight="1" thickBot="1" x14ac:dyDescent="0.25">
      <c r="A11" s="324" t="s">
        <v>1164</v>
      </c>
      <c r="B11" s="335" t="s">
        <v>1171</v>
      </c>
      <c r="C11" s="335"/>
      <c r="D11" s="335"/>
      <c r="E11" s="335"/>
      <c r="F11" s="335"/>
      <c r="G11" s="335"/>
      <c r="H11" s="336"/>
      <c r="I11" s="341" t="s">
        <v>1172</v>
      </c>
      <c r="J11" s="342"/>
      <c r="K11" s="347" t="s">
        <v>1173</v>
      </c>
      <c r="L11" s="348"/>
      <c r="M11" s="333" t="s">
        <v>1169</v>
      </c>
      <c r="N11" s="337" t="s">
        <v>1174</v>
      </c>
      <c r="O11" s="338"/>
      <c r="P11" s="316" t="s">
        <v>21</v>
      </c>
      <c r="Q11" s="317"/>
      <c r="R11" s="316" t="s">
        <v>22</v>
      </c>
      <c r="S11" s="317"/>
      <c r="T11" s="311" t="s">
        <v>27</v>
      </c>
    </row>
    <row r="12" spans="1:42" s="108" customFormat="1" ht="90.65" customHeight="1" thickBot="1" x14ac:dyDescent="0.4">
      <c r="A12" s="325"/>
      <c r="B12" s="116" t="s">
        <v>1</v>
      </c>
      <c r="C12" s="116" t="s">
        <v>6</v>
      </c>
      <c r="D12" s="116" t="s">
        <v>7</v>
      </c>
      <c r="E12" s="117" t="s">
        <v>24</v>
      </c>
      <c r="F12" s="117" t="s">
        <v>25</v>
      </c>
      <c r="G12" s="117" t="s">
        <v>8</v>
      </c>
      <c r="H12" s="117" t="s">
        <v>16</v>
      </c>
      <c r="I12" s="343"/>
      <c r="J12" s="344"/>
      <c r="K12" s="362" t="s">
        <v>1168</v>
      </c>
      <c r="L12" s="363"/>
      <c r="M12" s="334"/>
      <c r="N12" s="339"/>
      <c r="O12" s="340"/>
      <c r="P12" s="318"/>
      <c r="Q12" s="319"/>
      <c r="R12" s="318"/>
      <c r="S12" s="319"/>
      <c r="T12" s="312"/>
      <c r="U12" s="118"/>
      <c r="V12" s="118"/>
      <c r="W12" s="118"/>
      <c r="X12" s="118"/>
      <c r="Y12" s="118"/>
      <c r="Z12" s="118"/>
      <c r="AA12" s="118"/>
      <c r="AB12" s="118"/>
      <c r="AC12" s="118"/>
      <c r="AD12" s="118"/>
      <c r="AE12" s="118"/>
      <c r="AF12" s="118"/>
      <c r="AG12" s="118"/>
      <c r="AH12" s="118"/>
      <c r="AI12" s="118"/>
      <c r="AJ12" s="118"/>
      <c r="AK12" s="118"/>
      <c r="AL12" s="118"/>
      <c r="AM12" s="118"/>
      <c r="AN12" s="118"/>
      <c r="AO12" s="118"/>
      <c r="AP12" s="118"/>
    </row>
    <row r="13" spans="1:42" ht="35.15" customHeight="1" thickBot="1" x14ac:dyDescent="0.25">
      <c r="A13" s="5"/>
      <c r="B13" s="32"/>
      <c r="C13" s="33"/>
      <c r="D13" s="33"/>
      <c r="E13" s="33"/>
      <c r="F13" s="33"/>
      <c r="G13" s="33"/>
      <c r="H13" s="34"/>
      <c r="I13" s="366">
        <f>SUM(B13:H13)</f>
        <v>0</v>
      </c>
      <c r="J13" s="367"/>
      <c r="K13" s="358"/>
      <c r="L13" s="359"/>
      <c r="M13" s="38">
        <f>I13+K13</f>
        <v>0</v>
      </c>
      <c r="N13" s="368"/>
      <c r="O13" s="369"/>
      <c r="P13" s="374"/>
      <c r="Q13" s="361"/>
      <c r="R13" s="360"/>
      <c r="S13" s="361"/>
      <c r="T13" s="52">
        <f>P13+R13</f>
        <v>0</v>
      </c>
    </row>
    <row r="14" spans="1:42" ht="32.25" customHeight="1" thickBot="1" x14ac:dyDescent="0.25">
      <c r="A14" s="1"/>
      <c r="B14" s="66"/>
      <c r="C14" s="35"/>
      <c r="D14" s="35"/>
      <c r="E14" s="35"/>
      <c r="F14" s="35"/>
      <c r="G14" s="35"/>
      <c r="H14" s="36"/>
      <c r="I14" s="375">
        <f t="shared" ref="I14:I27" si="0">SUM(B14:H14)</f>
        <v>0</v>
      </c>
      <c r="J14" s="376"/>
      <c r="K14" s="355"/>
      <c r="L14" s="356"/>
      <c r="M14" s="38">
        <f t="shared" ref="M14:M27" si="1">I14+K14</f>
        <v>0</v>
      </c>
      <c r="N14" s="370"/>
      <c r="O14" s="371"/>
      <c r="P14" s="353"/>
      <c r="Q14" s="354"/>
      <c r="R14" s="357"/>
      <c r="S14" s="354"/>
      <c r="T14" s="52">
        <f>P14+R14</f>
        <v>0</v>
      </c>
    </row>
    <row r="15" spans="1:42" ht="33.75" customHeight="1" thickBot="1" x14ac:dyDescent="0.25">
      <c r="A15" s="1"/>
      <c r="B15" s="66"/>
      <c r="C15" s="35"/>
      <c r="D15" s="35"/>
      <c r="E15" s="35"/>
      <c r="F15" s="35"/>
      <c r="G15" s="35"/>
      <c r="H15" s="36"/>
      <c r="I15" s="375">
        <f t="shared" si="0"/>
        <v>0</v>
      </c>
      <c r="J15" s="376"/>
      <c r="K15" s="355"/>
      <c r="L15" s="356"/>
      <c r="M15" s="38">
        <f t="shared" si="1"/>
        <v>0</v>
      </c>
      <c r="N15" s="370"/>
      <c r="O15" s="371"/>
      <c r="P15" s="353"/>
      <c r="Q15" s="354"/>
      <c r="R15" s="353"/>
      <c r="S15" s="354"/>
      <c r="T15" s="52">
        <f t="shared" ref="T15:T27" si="2">P15+R15</f>
        <v>0</v>
      </c>
    </row>
    <row r="16" spans="1:42" ht="33" customHeight="1" thickBot="1" x14ac:dyDescent="0.25">
      <c r="A16" s="1"/>
      <c r="B16" s="66"/>
      <c r="C16" s="35"/>
      <c r="D16" s="35"/>
      <c r="E16" s="35"/>
      <c r="F16" s="35"/>
      <c r="G16" s="35"/>
      <c r="H16" s="36"/>
      <c r="I16" s="375">
        <f t="shared" si="0"/>
        <v>0</v>
      </c>
      <c r="J16" s="376"/>
      <c r="K16" s="355"/>
      <c r="L16" s="356"/>
      <c r="M16" s="38">
        <f t="shared" si="1"/>
        <v>0</v>
      </c>
      <c r="N16" s="370"/>
      <c r="O16" s="371"/>
      <c r="P16" s="353"/>
      <c r="Q16" s="354"/>
      <c r="R16" s="353"/>
      <c r="S16" s="354"/>
      <c r="T16" s="52">
        <f t="shared" si="2"/>
        <v>0</v>
      </c>
    </row>
    <row r="17" spans="1:21" ht="34.5" customHeight="1" thickBot="1" x14ac:dyDescent="0.25">
      <c r="A17" s="1"/>
      <c r="B17" s="66"/>
      <c r="C17" s="35"/>
      <c r="D17" s="35"/>
      <c r="E17" s="35"/>
      <c r="F17" s="35"/>
      <c r="G17" s="35"/>
      <c r="H17" s="36"/>
      <c r="I17" s="375">
        <f t="shared" si="0"/>
        <v>0</v>
      </c>
      <c r="J17" s="376"/>
      <c r="K17" s="355"/>
      <c r="L17" s="356"/>
      <c r="M17" s="38">
        <f t="shared" si="1"/>
        <v>0</v>
      </c>
      <c r="N17" s="370"/>
      <c r="O17" s="371"/>
      <c r="P17" s="353"/>
      <c r="Q17" s="354"/>
      <c r="R17" s="353"/>
      <c r="S17" s="354"/>
      <c r="T17" s="52">
        <f t="shared" si="2"/>
        <v>0</v>
      </c>
    </row>
    <row r="18" spans="1:21" ht="34.5" customHeight="1" thickBot="1" x14ac:dyDescent="0.25">
      <c r="A18" s="1"/>
      <c r="B18" s="66"/>
      <c r="C18" s="35"/>
      <c r="D18" s="35"/>
      <c r="E18" s="35"/>
      <c r="F18" s="35"/>
      <c r="G18" s="35"/>
      <c r="H18" s="36"/>
      <c r="I18" s="375">
        <f t="shared" si="0"/>
        <v>0</v>
      </c>
      <c r="J18" s="376"/>
      <c r="K18" s="355"/>
      <c r="L18" s="356"/>
      <c r="M18" s="38">
        <f t="shared" si="1"/>
        <v>0</v>
      </c>
      <c r="N18" s="370"/>
      <c r="O18" s="371"/>
      <c r="P18" s="353"/>
      <c r="Q18" s="354"/>
      <c r="R18" s="353"/>
      <c r="S18" s="354"/>
      <c r="T18" s="52">
        <f t="shared" si="2"/>
        <v>0</v>
      </c>
    </row>
    <row r="19" spans="1:21" ht="34.5" customHeight="1" thickBot="1" x14ac:dyDescent="0.25">
      <c r="A19" s="1"/>
      <c r="B19" s="66"/>
      <c r="C19" s="35"/>
      <c r="D19" s="35"/>
      <c r="E19" s="35"/>
      <c r="F19" s="35"/>
      <c r="G19" s="35"/>
      <c r="H19" s="36"/>
      <c r="I19" s="375">
        <f t="shared" si="0"/>
        <v>0</v>
      </c>
      <c r="J19" s="376"/>
      <c r="K19" s="355"/>
      <c r="L19" s="356"/>
      <c r="M19" s="38">
        <f t="shared" si="1"/>
        <v>0</v>
      </c>
      <c r="N19" s="370"/>
      <c r="O19" s="371"/>
      <c r="P19" s="353"/>
      <c r="Q19" s="354"/>
      <c r="R19" s="353"/>
      <c r="S19" s="354"/>
      <c r="T19" s="52">
        <f t="shared" si="2"/>
        <v>0</v>
      </c>
    </row>
    <row r="20" spans="1:21" ht="34.5" customHeight="1" thickBot="1" x14ac:dyDescent="0.25">
      <c r="A20" s="1"/>
      <c r="B20" s="66"/>
      <c r="C20" s="35"/>
      <c r="D20" s="35"/>
      <c r="E20" s="35"/>
      <c r="F20" s="35"/>
      <c r="G20" s="35"/>
      <c r="H20" s="36"/>
      <c r="I20" s="375">
        <f t="shared" si="0"/>
        <v>0</v>
      </c>
      <c r="J20" s="376"/>
      <c r="K20" s="355"/>
      <c r="L20" s="356"/>
      <c r="M20" s="38">
        <f t="shared" si="1"/>
        <v>0</v>
      </c>
      <c r="N20" s="370"/>
      <c r="O20" s="371"/>
      <c r="P20" s="353"/>
      <c r="Q20" s="354"/>
      <c r="R20" s="353"/>
      <c r="S20" s="354"/>
      <c r="T20" s="52">
        <f t="shared" si="2"/>
        <v>0</v>
      </c>
    </row>
    <row r="21" spans="1:21" ht="34.5" customHeight="1" thickBot="1" x14ac:dyDescent="0.25">
      <c r="A21" s="1"/>
      <c r="B21" s="66"/>
      <c r="C21" s="35"/>
      <c r="D21" s="35"/>
      <c r="E21" s="35"/>
      <c r="F21" s="35"/>
      <c r="G21" s="35"/>
      <c r="H21" s="36"/>
      <c r="I21" s="375">
        <f t="shared" si="0"/>
        <v>0</v>
      </c>
      <c r="J21" s="376"/>
      <c r="K21" s="355"/>
      <c r="L21" s="356"/>
      <c r="M21" s="38">
        <f t="shared" si="1"/>
        <v>0</v>
      </c>
      <c r="N21" s="370"/>
      <c r="O21" s="371"/>
      <c r="P21" s="353"/>
      <c r="Q21" s="354"/>
      <c r="R21" s="353"/>
      <c r="S21" s="354"/>
      <c r="T21" s="52">
        <f t="shared" si="2"/>
        <v>0</v>
      </c>
    </row>
    <row r="22" spans="1:21" ht="34.5" customHeight="1" thickBot="1" x14ac:dyDescent="0.25">
      <c r="A22" s="1"/>
      <c r="B22" s="66"/>
      <c r="C22" s="35"/>
      <c r="D22" s="35"/>
      <c r="E22" s="35"/>
      <c r="F22" s="35"/>
      <c r="G22" s="35"/>
      <c r="H22" s="36"/>
      <c r="I22" s="375">
        <f t="shared" si="0"/>
        <v>0</v>
      </c>
      <c r="J22" s="376"/>
      <c r="K22" s="355"/>
      <c r="L22" s="356"/>
      <c r="M22" s="38">
        <f t="shared" si="1"/>
        <v>0</v>
      </c>
      <c r="N22" s="370"/>
      <c r="O22" s="371"/>
      <c r="P22" s="353"/>
      <c r="Q22" s="354"/>
      <c r="R22" s="353"/>
      <c r="S22" s="354"/>
      <c r="T22" s="52">
        <f t="shared" si="2"/>
        <v>0</v>
      </c>
    </row>
    <row r="23" spans="1:21" ht="34.5" customHeight="1" thickBot="1" x14ac:dyDescent="0.25">
      <c r="A23" s="1"/>
      <c r="B23" s="66"/>
      <c r="C23" s="35"/>
      <c r="D23" s="35"/>
      <c r="E23" s="35"/>
      <c r="F23" s="35"/>
      <c r="G23" s="35"/>
      <c r="H23" s="36"/>
      <c r="I23" s="375">
        <f t="shared" si="0"/>
        <v>0</v>
      </c>
      <c r="J23" s="376"/>
      <c r="K23" s="355"/>
      <c r="L23" s="356"/>
      <c r="M23" s="38">
        <f t="shared" si="1"/>
        <v>0</v>
      </c>
      <c r="N23" s="370"/>
      <c r="O23" s="371"/>
      <c r="P23" s="353"/>
      <c r="Q23" s="354"/>
      <c r="R23" s="353"/>
      <c r="S23" s="354"/>
      <c r="T23" s="52">
        <f t="shared" si="2"/>
        <v>0</v>
      </c>
    </row>
    <row r="24" spans="1:21" ht="34.5" customHeight="1" thickBot="1" x14ac:dyDescent="0.25">
      <c r="A24" s="1"/>
      <c r="B24" s="66"/>
      <c r="C24" s="35"/>
      <c r="D24" s="35"/>
      <c r="E24" s="35"/>
      <c r="F24" s="35"/>
      <c r="G24" s="35"/>
      <c r="H24" s="36"/>
      <c r="I24" s="375">
        <f t="shared" si="0"/>
        <v>0</v>
      </c>
      <c r="J24" s="376"/>
      <c r="K24" s="355"/>
      <c r="L24" s="356"/>
      <c r="M24" s="38">
        <f t="shared" si="1"/>
        <v>0</v>
      </c>
      <c r="N24" s="370"/>
      <c r="O24" s="371"/>
      <c r="P24" s="353"/>
      <c r="Q24" s="354"/>
      <c r="R24" s="353"/>
      <c r="S24" s="354"/>
      <c r="T24" s="52">
        <f t="shared" si="2"/>
        <v>0</v>
      </c>
    </row>
    <row r="25" spans="1:21" ht="34.5" customHeight="1" thickBot="1" x14ac:dyDescent="0.25">
      <c r="A25" s="1"/>
      <c r="B25" s="66"/>
      <c r="C25" s="35"/>
      <c r="D25" s="35"/>
      <c r="E25" s="35"/>
      <c r="F25" s="35"/>
      <c r="G25" s="35"/>
      <c r="H25" s="36"/>
      <c r="I25" s="375">
        <f t="shared" si="0"/>
        <v>0</v>
      </c>
      <c r="J25" s="376"/>
      <c r="K25" s="355"/>
      <c r="L25" s="356"/>
      <c r="M25" s="38">
        <f t="shared" si="1"/>
        <v>0</v>
      </c>
      <c r="N25" s="370"/>
      <c r="O25" s="371"/>
      <c r="P25" s="353"/>
      <c r="Q25" s="354"/>
      <c r="R25" s="353"/>
      <c r="S25" s="354"/>
      <c r="T25" s="52">
        <f t="shared" si="2"/>
        <v>0</v>
      </c>
    </row>
    <row r="26" spans="1:21" ht="34.5" customHeight="1" thickBot="1" x14ac:dyDescent="0.25">
      <c r="A26" s="1"/>
      <c r="B26" s="66"/>
      <c r="C26" s="35"/>
      <c r="D26" s="35"/>
      <c r="E26" s="35"/>
      <c r="F26" s="35"/>
      <c r="G26" s="35"/>
      <c r="H26" s="36"/>
      <c r="I26" s="375">
        <f t="shared" si="0"/>
        <v>0</v>
      </c>
      <c r="J26" s="376"/>
      <c r="K26" s="355"/>
      <c r="L26" s="356"/>
      <c r="M26" s="38">
        <f t="shared" si="1"/>
        <v>0</v>
      </c>
      <c r="N26" s="370"/>
      <c r="O26" s="371"/>
      <c r="P26" s="353"/>
      <c r="Q26" s="354"/>
      <c r="R26" s="353"/>
      <c r="S26" s="354"/>
      <c r="T26" s="52">
        <f t="shared" si="2"/>
        <v>0</v>
      </c>
    </row>
    <row r="27" spans="1:21" ht="34.5" customHeight="1" thickBot="1" x14ac:dyDescent="0.25">
      <c r="A27" s="14"/>
      <c r="B27" s="48"/>
      <c r="C27" s="40"/>
      <c r="D27" s="40"/>
      <c r="E27" s="40"/>
      <c r="F27" s="40"/>
      <c r="G27" s="40"/>
      <c r="H27" s="49"/>
      <c r="I27" s="377">
        <f t="shared" si="0"/>
        <v>0</v>
      </c>
      <c r="J27" s="378"/>
      <c r="K27" s="379"/>
      <c r="L27" s="380"/>
      <c r="M27" s="38">
        <f t="shared" si="1"/>
        <v>0</v>
      </c>
      <c r="N27" s="372"/>
      <c r="O27" s="373"/>
      <c r="P27" s="351"/>
      <c r="Q27" s="352"/>
      <c r="R27" s="351"/>
      <c r="S27" s="352"/>
      <c r="T27" s="52">
        <f t="shared" si="2"/>
        <v>0</v>
      </c>
    </row>
    <row r="28" spans="1:21" ht="24" customHeight="1" thickBot="1" x14ac:dyDescent="0.3">
      <c r="A28" s="15" t="s">
        <v>0</v>
      </c>
      <c r="B28" s="37">
        <f t="shared" ref="B28:H28" si="3">SUM(B13:B27)</f>
        <v>0</v>
      </c>
      <c r="C28" s="37">
        <f t="shared" si="3"/>
        <v>0</v>
      </c>
      <c r="D28" s="38">
        <f t="shared" si="3"/>
        <v>0</v>
      </c>
      <c r="E28" s="38">
        <f t="shared" si="3"/>
        <v>0</v>
      </c>
      <c r="F28" s="38">
        <f t="shared" si="3"/>
        <v>0</v>
      </c>
      <c r="G28" s="38">
        <f t="shared" si="3"/>
        <v>0</v>
      </c>
      <c r="H28" s="38">
        <f t="shared" si="3"/>
        <v>0</v>
      </c>
      <c r="I28" s="46">
        <f>SUM(I13:J27)</f>
        <v>0</v>
      </c>
      <c r="J28" s="45" t="e">
        <f>I28/M28</f>
        <v>#DIV/0!</v>
      </c>
      <c r="K28" s="38">
        <f>SUM(K13:L27)</f>
        <v>0</v>
      </c>
      <c r="L28" s="21" t="e">
        <f>K28/M28</f>
        <v>#DIV/0!</v>
      </c>
      <c r="M28" s="37">
        <f>SUM(M13:M27)</f>
        <v>0</v>
      </c>
      <c r="N28" s="47">
        <f>SUM(N13:O27)</f>
        <v>0</v>
      </c>
      <c r="O28" s="10" t="e">
        <f>N28/M28</f>
        <v>#DIV/0!</v>
      </c>
      <c r="P28" s="38">
        <f>SUM(P13:P27)</f>
        <v>0</v>
      </c>
      <c r="Q28" s="21" t="e">
        <f>P28/T28</f>
        <v>#DIV/0!</v>
      </c>
      <c r="R28" s="38">
        <f>SUM(R13:S27)</f>
        <v>0</v>
      </c>
      <c r="S28" s="21" t="e">
        <f>R28/T28</f>
        <v>#DIV/0!</v>
      </c>
      <c r="T28" s="38">
        <f>SUM(T13:T27)</f>
        <v>0</v>
      </c>
      <c r="U28" s="268" t="s">
        <v>1139</v>
      </c>
    </row>
    <row r="29" spans="1:21" ht="71.5" customHeight="1" thickBot="1" x14ac:dyDescent="0.25">
      <c r="A29" s="20"/>
      <c r="B29" s="20"/>
      <c r="C29" s="20"/>
      <c r="D29" s="20"/>
      <c r="E29" s="20"/>
      <c r="F29" s="20"/>
      <c r="G29" s="20"/>
      <c r="H29" s="20"/>
      <c r="I29" s="20"/>
      <c r="J29" s="50" t="e">
        <f>IF(J28&lt;&gt;0.2,"el percentatge de despesa corrent ha de ser igual a 20% i ara és "&amp;I28/M28,"")</f>
        <v>#DIV/0!</v>
      </c>
      <c r="L29" s="50" t="e">
        <f>IF(L28&lt;&gt;0.8,"el percentatge d'inverisó ha de ser igual a 80% i ara és "&amp;K28/M28,"")</f>
        <v>#DIV/0!</v>
      </c>
      <c r="M29" s="20"/>
      <c r="N29" s="20"/>
      <c r="O29" s="50" t="e">
        <f>IF(O28&lt;0.2, "el cofinançament ha de ser mínim 20%","")</f>
        <v>#DIV/0!</v>
      </c>
      <c r="P29" s="20"/>
      <c r="Q29" s="50" t="e">
        <f>IF(Q28&lt;&gt;0.2,"el percentatge de sol·licitat corrent ha de ser 20% i ara és "&amp;P28/T28,"")</f>
        <v>#DIV/0!</v>
      </c>
      <c r="R29" s="102"/>
      <c r="S29" s="50" t="e">
        <f>IF(S28&lt;&gt;0.8,"el percentatge sol·licitat inversió ha de ser igual a 80% i ara és "&amp;R28/T28,"""")</f>
        <v>#DIV/0!</v>
      </c>
      <c r="T29" s="51" t="str">
        <f>IF(T28&gt;500000,"error import ha de ser màxim 500000,00","")</f>
        <v/>
      </c>
      <c r="U29" s="105" t="str">
        <f>IF(T28&lt;&gt;M28-N28,"Error perquè pressupost menys cofinançament ha de ser igual a sol·licitat","""")</f>
        <v>"</v>
      </c>
    </row>
    <row r="30" spans="1:21" s="20" customFormat="1" x14ac:dyDescent="0.2">
      <c r="A30" s="120"/>
      <c r="B30" s="120"/>
      <c r="C30" s="120"/>
      <c r="D30" s="120"/>
      <c r="E30" s="120"/>
      <c r="F30" s="120"/>
      <c r="G30" s="120"/>
      <c r="H30" s="120"/>
      <c r="T30" s="102"/>
    </row>
    <row r="31" spans="1:21" s="20" customFormat="1" x14ac:dyDescent="0.2">
      <c r="T31" s="102"/>
    </row>
    <row r="32" spans="1:21" s="20" customFormat="1" x14ac:dyDescent="0.2">
      <c r="T32" s="102"/>
    </row>
    <row r="33" spans="13:20" s="20" customFormat="1" x14ac:dyDescent="0.2">
      <c r="T33" s="102"/>
    </row>
    <row r="34" spans="13:20" s="20" customFormat="1" x14ac:dyDescent="0.2">
      <c r="T34" s="102"/>
    </row>
    <row r="35" spans="13:20" s="20" customFormat="1" x14ac:dyDescent="0.2">
      <c r="M35" s="121"/>
      <c r="N35" s="122"/>
      <c r="P35" s="121"/>
      <c r="T35" s="102"/>
    </row>
    <row r="36" spans="13:20" s="20" customFormat="1" x14ac:dyDescent="0.2">
      <c r="T36" s="102"/>
    </row>
    <row r="37" spans="13:20" s="20" customFormat="1" x14ac:dyDescent="0.2">
      <c r="T37" s="102"/>
    </row>
    <row r="38" spans="13:20" s="20" customFormat="1" x14ac:dyDescent="0.2">
      <c r="T38" s="102"/>
    </row>
    <row r="39" spans="13:20" s="20" customFormat="1" x14ac:dyDescent="0.2">
      <c r="M39" s="123"/>
      <c r="T39" s="102"/>
    </row>
    <row r="40" spans="13:20" s="20" customFormat="1" x14ac:dyDescent="0.2">
      <c r="T40" s="102"/>
    </row>
    <row r="41" spans="13:20" s="20" customFormat="1" x14ac:dyDescent="0.2">
      <c r="T41" s="102"/>
    </row>
    <row r="42" spans="13:20" s="20" customFormat="1" x14ac:dyDescent="0.2">
      <c r="T42" s="102"/>
    </row>
    <row r="43" spans="13:20" s="20" customFormat="1" x14ac:dyDescent="0.2">
      <c r="T43" s="102"/>
    </row>
    <row r="44" spans="13:20" s="20" customFormat="1" x14ac:dyDescent="0.2">
      <c r="T44" s="102"/>
    </row>
    <row r="45" spans="13:20" s="20" customFormat="1" x14ac:dyDescent="0.2">
      <c r="T45" s="102"/>
    </row>
    <row r="46" spans="13:20" s="20" customFormat="1" x14ac:dyDescent="0.2">
      <c r="T46" s="102"/>
    </row>
    <row r="47" spans="13:20" s="20" customFormat="1" x14ac:dyDescent="0.2">
      <c r="T47" s="102"/>
    </row>
    <row r="48" spans="13:20" s="20" customFormat="1" x14ac:dyDescent="0.2">
      <c r="T48" s="102"/>
    </row>
    <row r="49" spans="20:20" s="20" customFormat="1" x14ac:dyDescent="0.2">
      <c r="T49" s="102"/>
    </row>
    <row r="50" spans="20:20" s="20" customFormat="1" x14ac:dyDescent="0.2">
      <c r="T50" s="102"/>
    </row>
    <row r="51" spans="20:20" s="20" customFormat="1" x14ac:dyDescent="0.2">
      <c r="T51" s="102"/>
    </row>
    <row r="52" spans="20:20" s="20" customFormat="1" x14ac:dyDescent="0.2">
      <c r="T52" s="102"/>
    </row>
    <row r="53" spans="20:20" s="20" customFormat="1" x14ac:dyDescent="0.2">
      <c r="T53" s="102"/>
    </row>
    <row r="54" spans="20:20" s="20" customFormat="1" x14ac:dyDescent="0.2">
      <c r="T54" s="102"/>
    </row>
    <row r="55" spans="20:20" s="20" customFormat="1" x14ac:dyDescent="0.2">
      <c r="T55" s="102"/>
    </row>
    <row r="56" spans="20:20" s="20" customFormat="1" x14ac:dyDescent="0.2">
      <c r="T56" s="102"/>
    </row>
    <row r="57" spans="20:20" s="20" customFormat="1" x14ac:dyDescent="0.2">
      <c r="T57" s="102"/>
    </row>
    <row r="58" spans="20:20" s="20" customFormat="1" x14ac:dyDescent="0.2">
      <c r="T58" s="102"/>
    </row>
    <row r="59" spans="20:20" s="20" customFormat="1" x14ac:dyDescent="0.2">
      <c r="T59" s="102"/>
    </row>
    <row r="60" spans="20:20" s="20" customFormat="1" x14ac:dyDescent="0.2">
      <c r="T60" s="102"/>
    </row>
    <row r="61" spans="20:20" s="20" customFormat="1" x14ac:dyDescent="0.2">
      <c r="T61" s="102"/>
    </row>
    <row r="62" spans="20:20" s="20" customFormat="1" x14ac:dyDescent="0.2">
      <c r="T62" s="102"/>
    </row>
    <row r="63" spans="20:20" s="20" customFormat="1" x14ac:dyDescent="0.2">
      <c r="T63" s="102"/>
    </row>
    <row r="64" spans="20:20" s="20" customFormat="1" x14ac:dyDescent="0.2">
      <c r="T64" s="102"/>
    </row>
    <row r="65" spans="20:20" s="20" customFormat="1" x14ac:dyDescent="0.2">
      <c r="T65" s="102"/>
    </row>
    <row r="66" spans="20:20" s="20" customFormat="1" x14ac:dyDescent="0.2">
      <c r="T66" s="102"/>
    </row>
    <row r="67" spans="20:20" s="20" customFormat="1" x14ac:dyDescent="0.2">
      <c r="T67" s="102"/>
    </row>
    <row r="68" spans="20:20" s="20" customFormat="1" x14ac:dyDescent="0.2">
      <c r="T68" s="102"/>
    </row>
    <row r="69" spans="20:20" s="20" customFormat="1" x14ac:dyDescent="0.2">
      <c r="T69" s="102"/>
    </row>
    <row r="70" spans="20:20" s="20" customFormat="1" x14ac:dyDescent="0.2">
      <c r="T70" s="102"/>
    </row>
    <row r="71" spans="20:20" s="20" customFormat="1" x14ac:dyDescent="0.2">
      <c r="T71" s="102"/>
    </row>
    <row r="72" spans="20:20" s="20" customFormat="1" x14ac:dyDescent="0.2">
      <c r="T72" s="102"/>
    </row>
    <row r="73" spans="20:20" s="20" customFormat="1" x14ac:dyDescent="0.2">
      <c r="T73" s="102"/>
    </row>
    <row r="74" spans="20:20" s="20" customFormat="1" x14ac:dyDescent="0.2">
      <c r="T74" s="102"/>
    </row>
    <row r="75" spans="20:20" s="20" customFormat="1" x14ac:dyDescent="0.2">
      <c r="T75" s="102"/>
    </row>
    <row r="76" spans="20:20" s="20" customFormat="1" x14ac:dyDescent="0.2">
      <c r="T76" s="102"/>
    </row>
    <row r="77" spans="20:20" s="20" customFormat="1" x14ac:dyDescent="0.2">
      <c r="T77" s="102"/>
    </row>
    <row r="78" spans="20:20" s="20" customFormat="1" x14ac:dyDescent="0.2">
      <c r="T78" s="102"/>
    </row>
    <row r="79" spans="20:20" s="20" customFormat="1" x14ac:dyDescent="0.2">
      <c r="T79" s="102"/>
    </row>
    <row r="80" spans="20:20" s="20" customFormat="1" x14ac:dyDescent="0.2">
      <c r="T80" s="102"/>
    </row>
    <row r="81" spans="20:20" s="20" customFormat="1" x14ac:dyDescent="0.2">
      <c r="T81" s="102"/>
    </row>
    <row r="82" spans="20:20" s="20" customFormat="1" x14ac:dyDescent="0.2">
      <c r="T82" s="102"/>
    </row>
    <row r="83" spans="20:20" s="20" customFormat="1" x14ac:dyDescent="0.2">
      <c r="T83" s="102"/>
    </row>
    <row r="84" spans="20:20" s="20" customFormat="1" x14ac:dyDescent="0.2">
      <c r="T84" s="102"/>
    </row>
    <row r="85" spans="20:20" s="20" customFormat="1" x14ac:dyDescent="0.2">
      <c r="T85" s="102"/>
    </row>
    <row r="86" spans="20:20" s="20" customFormat="1" x14ac:dyDescent="0.2">
      <c r="T86" s="102"/>
    </row>
    <row r="87" spans="20:20" s="20" customFormat="1" x14ac:dyDescent="0.2">
      <c r="T87" s="102"/>
    </row>
    <row r="88" spans="20:20" s="20" customFormat="1" x14ac:dyDescent="0.2">
      <c r="T88" s="102"/>
    </row>
    <row r="89" spans="20:20" s="20" customFormat="1" x14ac:dyDescent="0.2">
      <c r="T89" s="102"/>
    </row>
    <row r="90" spans="20:20" s="20" customFormat="1" x14ac:dyDescent="0.2">
      <c r="T90" s="102"/>
    </row>
    <row r="91" spans="20:20" s="20" customFormat="1" x14ac:dyDescent="0.2">
      <c r="T91" s="102"/>
    </row>
    <row r="92" spans="20:20" s="20" customFormat="1" x14ac:dyDescent="0.2">
      <c r="T92" s="102"/>
    </row>
    <row r="93" spans="20:20" s="20" customFormat="1" x14ac:dyDescent="0.2">
      <c r="T93" s="102"/>
    </row>
    <row r="94" spans="20:20" s="20" customFormat="1" x14ac:dyDescent="0.2">
      <c r="T94" s="102"/>
    </row>
    <row r="95" spans="20:20" s="20" customFormat="1" x14ac:dyDescent="0.2">
      <c r="T95" s="102"/>
    </row>
    <row r="96" spans="20:20" s="20" customFormat="1" x14ac:dyDescent="0.2">
      <c r="T96" s="102"/>
    </row>
    <row r="97" spans="20:20" s="20" customFormat="1" x14ac:dyDescent="0.2">
      <c r="T97" s="102"/>
    </row>
    <row r="98" spans="20:20" s="20" customFormat="1" x14ac:dyDescent="0.2">
      <c r="T98" s="102"/>
    </row>
    <row r="99" spans="20:20" s="20" customFormat="1" x14ac:dyDescent="0.2">
      <c r="T99" s="102"/>
    </row>
    <row r="100" spans="20:20" s="20" customFormat="1" x14ac:dyDescent="0.2">
      <c r="T100" s="102"/>
    </row>
    <row r="101" spans="20:20" s="20" customFormat="1" x14ac:dyDescent="0.2">
      <c r="T101" s="102"/>
    </row>
    <row r="102" spans="20:20" s="20" customFormat="1" x14ac:dyDescent="0.2">
      <c r="T102" s="102"/>
    </row>
    <row r="103" spans="20:20" s="20" customFormat="1" x14ac:dyDescent="0.2">
      <c r="T103" s="102"/>
    </row>
    <row r="104" spans="20:20" s="20" customFormat="1" x14ac:dyDescent="0.2">
      <c r="T104" s="102"/>
    </row>
    <row r="105" spans="20:20" s="20" customFormat="1" x14ac:dyDescent="0.2">
      <c r="T105" s="102"/>
    </row>
    <row r="106" spans="20:20" s="20" customFormat="1" x14ac:dyDescent="0.2">
      <c r="T106" s="102"/>
    </row>
    <row r="107" spans="20:20" s="20" customFormat="1" x14ac:dyDescent="0.2">
      <c r="T107" s="102"/>
    </row>
    <row r="108" spans="20:20" s="20" customFormat="1" x14ac:dyDescent="0.2">
      <c r="T108" s="102"/>
    </row>
    <row r="109" spans="20:20" s="20" customFormat="1" x14ac:dyDescent="0.2">
      <c r="T109" s="102"/>
    </row>
    <row r="110" spans="20:20" s="20" customFormat="1" x14ac:dyDescent="0.2">
      <c r="T110" s="102"/>
    </row>
    <row r="111" spans="20:20" s="20" customFormat="1" x14ac:dyDescent="0.2">
      <c r="T111" s="102"/>
    </row>
    <row r="112" spans="20:20" s="20" customFormat="1" x14ac:dyDescent="0.2">
      <c r="T112" s="102"/>
    </row>
    <row r="113" spans="20:20" s="20" customFormat="1" x14ac:dyDescent="0.2">
      <c r="T113" s="102"/>
    </row>
    <row r="114" spans="20:20" s="20" customFormat="1" x14ac:dyDescent="0.2">
      <c r="T114" s="102"/>
    </row>
    <row r="115" spans="20:20" s="20" customFormat="1" x14ac:dyDescent="0.2">
      <c r="T115" s="102"/>
    </row>
    <row r="116" spans="20:20" s="20" customFormat="1" x14ac:dyDescent="0.2">
      <c r="T116" s="102"/>
    </row>
    <row r="117" spans="20:20" s="20" customFormat="1" x14ac:dyDescent="0.2">
      <c r="T117" s="102"/>
    </row>
    <row r="118" spans="20:20" s="20" customFormat="1" x14ac:dyDescent="0.2">
      <c r="T118" s="102"/>
    </row>
    <row r="119" spans="20:20" s="20" customFormat="1" x14ac:dyDescent="0.2">
      <c r="T119" s="102"/>
    </row>
    <row r="120" spans="20:20" s="20" customFormat="1" x14ac:dyDescent="0.2">
      <c r="T120" s="102"/>
    </row>
    <row r="121" spans="20:20" s="20" customFormat="1" x14ac:dyDescent="0.2">
      <c r="T121" s="102"/>
    </row>
    <row r="122" spans="20:20" s="20" customFormat="1" x14ac:dyDescent="0.2">
      <c r="T122" s="102"/>
    </row>
    <row r="123" spans="20:20" s="20" customFormat="1" x14ac:dyDescent="0.2">
      <c r="T123" s="102"/>
    </row>
    <row r="124" spans="20:20" s="20" customFormat="1" x14ac:dyDescent="0.2">
      <c r="T124" s="102"/>
    </row>
    <row r="125" spans="20:20" s="20" customFormat="1" x14ac:dyDescent="0.2">
      <c r="T125" s="102"/>
    </row>
    <row r="126" spans="20:20" s="20" customFormat="1" x14ac:dyDescent="0.2">
      <c r="T126" s="102"/>
    </row>
    <row r="127" spans="20:20" s="20" customFormat="1" x14ac:dyDescent="0.2">
      <c r="T127" s="102"/>
    </row>
    <row r="128" spans="20:20" s="20" customFormat="1" x14ac:dyDescent="0.2">
      <c r="T128" s="102"/>
    </row>
    <row r="129" spans="20:20" s="20" customFormat="1" x14ac:dyDescent="0.2">
      <c r="T129" s="102"/>
    </row>
    <row r="130" spans="20:20" s="20" customFormat="1" x14ac:dyDescent="0.2">
      <c r="T130" s="102"/>
    </row>
    <row r="131" spans="20:20" s="20" customFormat="1" x14ac:dyDescent="0.2">
      <c r="T131" s="102"/>
    </row>
    <row r="132" spans="20:20" s="20" customFormat="1" x14ac:dyDescent="0.2">
      <c r="T132" s="102"/>
    </row>
    <row r="133" spans="20:20" s="20" customFormat="1" x14ac:dyDescent="0.2">
      <c r="T133" s="102"/>
    </row>
    <row r="134" spans="20:20" s="20" customFormat="1" x14ac:dyDescent="0.2">
      <c r="T134" s="102"/>
    </row>
    <row r="135" spans="20:20" s="20" customFormat="1" x14ac:dyDescent="0.2">
      <c r="T135" s="102"/>
    </row>
    <row r="136" spans="20:20" s="20" customFormat="1" x14ac:dyDescent="0.2">
      <c r="T136" s="102"/>
    </row>
    <row r="137" spans="20:20" s="20" customFormat="1" x14ac:dyDescent="0.2">
      <c r="T137" s="102"/>
    </row>
    <row r="138" spans="20:20" s="20" customFormat="1" x14ac:dyDescent="0.2">
      <c r="T138" s="102"/>
    </row>
    <row r="139" spans="20:20" s="20" customFormat="1" x14ac:dyDescent="0.2">
      <c r="T139" s="102"/>
    </row>
    <row r="140" spans="20:20" s="20" customFormat="1" x14ac:dyDescent="0.2">
      <c r="T140" s="102"/>
    </row>
    <row r="141" spans="20:20" s="20" customFormat="1" x14ac:dyDescent="0.2">
      <c r="T141" s="102"/>
    </row>
    <row r="142" spans="20:20" s="20" customFormat="1" x14ac:dyDescent="0.2">
      <c r="T142" s="102"/>
    </row>
    <row r="143" spans="20:20" s="20" customFormat="1" x14ac:dyDescent="0.2">
      <c r="T143" s="102"/>
    </row>
    <row r="144" spans="20:20" s="20" customFormat="1" x14ac:dyDescent="0.2">
      <c r="T144" s="102"/>
    </row>
    <row r="145" spans="20:20" s="20" customFormat="1" x14ac:dyDescent="0.2">
      <c r="T145" s="102"/>
    </row>
    <row r="146" spans="20:20" s="20" customFormat="1" x14ac:dyDescent="0.2">
      <c r="T146" s="102"/>
    </row>
    <row r="147" spans="20:20" s="20" customFormat="1" x14ac:dyDescent="0.2">
      <c r="T147" s="102"/>
    </row>
    <row r="148" spans="20:20" s="20" customFormat="1" x14ac:dyDescent="0.2">
      <c r="T148" s="102"/>
    </row>
    <row r="149" spans="20:20" s="20" customFormat="1" x14ac:dyDescent="0.2">
      <c r="T149" s="102"/>
    </row>
    <row r="150" spans="20:20" s="20" customFormat="1" x14ac:dyDescent="0.2">
      <c r="T150" s="102"/>
    </row>
    <row r="151" spans="20:20" s="20" customFormat="1" x14ac:dyDescent="0.2">
      <c r="T151" s="102"/>
    </row>
    <row r="152" spans="20:20" s="20" customFormat="1" x14ac:dyDescent="0.2">
      <c r="T152" s="102"/>
    </row>
    <row r="153" spans="20:20" s="20" customFormat="1" x14ac:dyDescent="0.2">
      <c r="T153" s="102"/>
    </row>
    <row r="154" spans="20:20" s="20" customFormat="1" x14ac:dyDescent="0.2">
      <c r="T154" s="102"/>
    </row>
    <row r="155" spans="20:20" s="20" customFormat="1" x14ac:dyDescent="0.2">
      <c r="T155" s="102"/>
    </row>
    <row r="156" spans="20:20" s="20" customFormat="1" x14ac:dyDescent="0.2">
      <c r="T156" s="102"/>
    </row>
    <row r="157" spans="20:20" s="20" customFormat="1" x14ac:dyDescent="0.2">
      <c r="T157" s="102"/>
    </row>
    <row r="158" spans="20:20" s="20" customFormat="1" x14ac:dyDescent="0.2">
      <c r="T158" s="102"/>
    </row>
    <row r="159" spans="20:20" s="20" customFormat="1" x14ac:dyDescent="0.2">
      <c r="T159" s="102"/>
    </row>
    <row r="160" spans="20:20" s="20" customFormat="1" x14ac:dyDescent="0.2">
      <c r="T160" s="102"/>
    </row>
    <row r="161" spans="20:20" s="20" customFormat="1" x14ac:dyDescent="0.2">
      <c r="T161" s="102"/>
    </row>
    <row r="162" spans="20:20" s="20" customFormat="1" x14ac:dyDescent="0.2">
      <c r="T162" s="102"/>
    </row>
    <row r="163" spans="20:20" s="20" customFormat="1" x14ac:dyDescent="0.2">
      <c r="T163" s="102"/>
    </row>
    <row r="164" spans="20:20" s="20" customFormat="1" x14ac:dyDescent="0.2">
      <c r="T164" s="102"/>
    </row>
    <row r="165" spans="20:20" s="20" customFormat="1" x14ac:dyDescent="0.2">
      <c r="T165" s="102"/>
    </row>
    <row r="166" spans="20:20" s="20" customFormat="1" x14ac:dyDescent="0.2">
      <c r="T166" s="102"/>
    </row>
    <row r="167" spans="20:20" s="20" customFormat="1" x14ac:dyDescent="0.2">
      <c r="T167" s="102"/>
    </row>
    <row r="168" spans="20:20" s="20" customFormat="1" x14ac:dyDescent="0.2">
      <c r="T168" s="102"/>
    </row>
    <row r="169" spans="20:20" s="20" customFormat="1" x14ac:dyDescent="0.2">
      <c r="T169" s="102"/>
    </row>
    <row r="170" spans="20:20" s="20" customFormat="1" x14ac:dyDescent="0.2">
      <c r="T170" s="102"/>
    </row>
    <row r="171" spans="20:20" s="20" customFormat="1" x14ac:dyDescent="0.2">
      <c r="T171" s="102"/>
    </row>
    <row r="172" spans="20:20" s="20" customFormat="1" x14ac:dyDescent="0.2">
      <c r="T172" s="102"/>
    </row>
    <row r="173" spans="20:20" s="20" customFormat="1" x14ac:dyDescent="0.2">
      <c r="T173" s="102"/>
    </row>
    <row r="174" spans="20:20" s="20" customFormat="1" x14ac:dyDescent="0.2">
      <c r="T174" s="102"/>
    </row>
    <row r="175" spans="20:20" s="20" customFormat="1" x14ac:dyDescent="0.2">
      <c r="T175" s="102"/>
    </row>
    <row r="176" spans="20:20" s="20" customFormat="1" x14ac:dyDescent="0.2">
      <c r="T176" s="102"/>
    </row>
    <row r="177" spans="20:20" s="20" customFormat="1" x14ac:dyDescent="0.2">
      <c r="T177" s="102"/>
    </row>
    <row r="178" spans="20:20" s="20" customFormat="1" x14ac:dyDescent="0.2">
      <c r="T178" s="102"/>
    </row>
    <row r="179" spans="20:20" s="20" customFormat="1" x14ac:dyDescent="0.2">
      <c r="T179" s="102"/>
    </row>
    <row r="180" spans="20:20" s="20" customFormat="1" x14ac:dyDescent="0.2">
      <c r="T180" s="102"/>
    </row>
    <row r="181" spans="20:20" s="20" customFormat="1" x14ac:dyDescent="0.2">
      <c r="T181" s="102"/>
    </row>
    <row r="182" spans="20:20" s="20" customFormat="1" x14ac:dyDescent="0.2">
      <c r="T182" s="102"/>
    </row>
    <row r="183" spans="20:20" s="20" customFormat="1" x14ac:dyDescent="0.2">
      <c r="T183" s="102"/>
    </row>
    <row r="184" spans="20:20" s="20" customFormat="1" x14ac:dyDescent="0.2">
      <c r="T184" s="102"/>
    </row>
    <row r="185" spans="20:20" s="20" customFormat="1" x14ac:dyDescent="0.2">
      <c r="T185" s="102"/>
    </row>
    <row r="186" spans="20:20" s="20" customFormat="1" x14ac:dyDescent="0.2">
      <c r="T186" s="102"/>
    </row>
    <row r="187" spans="20:20" s="20" customFormat="1" x14ac:dyDescent="0.2">
      <c r="T187" s="102"/>
    </row>
    <row r="188" spans="20:20" s="20" customFormat="1" x14ac:dyDescent="0.2">
      <c r="T188" s="102"/>
    </row>
    <row r="189" spans="20:20" s="20" customFormat="1" x14ac:dyDescent="0.2">
      <c r="T189" s="102"/>
    </row>
    <row r="190" spans="20:20" s="20" customFormat="1" x14ac:dyDescent="0.2">
      <c r="T190" s="102"/>
    </row>
    <row r="191" spans="20:20" s="20" customFormat="1" x14ac:dyDescent="0.2">
      <c r="T191" s="102"/>
    </row>
    <row r="192" spans="20:20" s="20" customFormat="1" x14ac:dyDescent="0.2">
      <c r="T192" s="102"/>
    </row>
    <row r="193" spans="20:20" s="20" customFormat="1" x14ac:dyDescent="0.2">
      <c r="T193" s="102"/>
    </row>
    <row r="194" spans="20:20" s="20" customFormat="1" x14ac:dyDescent="0.2">
      <c r="T194" s="102"/>
    </row>
    <row r="195" spans="20:20" s="20" customFormat="1" x14ac:dyDescent="0.2">
      <c r="T195" s="102"/>
    </row>
    <row r="196" spans="20:20" s="20" customFormat="1" x14ac:dyDescent="0.2">
      <c r="T196" s="102"/>
    </row>
    <row r="197" spans="20:20" s="20" customFormat="1" x14ac:dyDescent="0.2">
      <c r="T197" s="102"/>
    </row>
    <row r="198" spans="20:20" s="20" customFormat="1" x14ac:dyDescent="0.2">
      <c r="T198" s="102"/>
    </row>
    <row r="199" spans="20:20" s="20" customFormat="1" x14ac:dyDescent="0.2">
      <c r="T199" s="102"/>
    </row>
    <row r="200" spans="20:20" s="20" customFormat="1" x14ac:dyDescent="0.2">
      <c r="T200" s="102"/>
    </row>
    <row r="201" spans="20:20" s="20" customFormat="1" x14ac:dyDescent="0.2">
      <c r="T201" s="102"/>
    </row>
    <row r="202" spans="20:20" s="20" customFormat="1" x14ac:dyDescent="0.2">
      <c r="T202" s="102"/>
    </row>
    <row r="203" spans="20:20" s="20" customFormat="1" x14ac:dyDescent="0.2">
      <c r="T203" s="102"/>
    </row>
    <row r="204" spans="20:20" s="20" customFormat="1" x14ac:dyDescent="0.2">
      <c r="T204" s="102"/>
    </row>
    <row r="205" spans="20:20" s="20" customFormat="1" x14ac:dyDescent="0.2">
      <c r="T205" s="102"/>
    </row>
    <row r="206" spans="20:20" s="20" customFormat="1" x14ac:dyDescent="0.2">
      <c r="T206" s="102"/>
    </row>
    <row r="207" spans="20:20" s="20" customFormat="1" x14ac:dyDescent="0.2">
      <c r="T207" s="102"/>
    </row>
    <row r="208" spans="20:20" s="20" customFormat="1" x14ac:dyDescent="0.2">
      <c r="T208" s="102"/>
    </row>
    <row r="209" spans="20:20" s="20" customFormat="1" x14ac:dyDescent="0.2">
      <c r="T209" s="102"/>
    </row>
    <row r="210" spans="20:20" s="20" customFormat="1" x14ac:dyDescent="0.2">
      <c r="T210" s="102"/>
    </row>
    <row r="211" spans="20:20" s="20" customFormat="1" x14ac:dyDescent="0.2">
      <c r="T211" s="102"/>
    </row>
    <row r="212" spans="20:20" s="20" customFormat="1" x14ac:dyDescent="0.2">
      <c r="T212" s="102"/>
    </row>
    <row r="213" spans="20:20" s="20" customFormat="1" x14ac:dyDescent="0.2">
      <c r="T213" s="102"/>
    </row>
    <row r="214" spans="20:20" s="20" customFormat="1" x14ac:dyDescent="0.2">
      <c r="T214" s="102"/>
    </row>
    <row r="215" spans="20:20" s="20" customFormat="1" x14ac:dyDescent="0.2">
      <c r="T215" s="102"/>
    </row>
    <row r="216" spans="20:20" s="20" customFormat="1" x14ac:dyDescent="0.2">
      <c r="T216" s="102"/>
    </row>
    <row r="217" spans="20:20" s="20" customFormat="1" x14ac:dyDescent="0.2">
      <c r="T217" s="102"/>
    </row>
    <row r="218" spans="20:20" s="20" customFormat="1" x14ac:dyDescent="0.2">
      <c r="T218" s="102"/>
    </row>
    <row r="219" spans="20:20" s="20" customFormat="1" x14ac:dyDescent="0.2">
      <c r="T219" s="102"/>
    </row>
    <row r="220" spans="20:20" s="20" customFormat="1" x14ac:dyDescent="0.2">
      <c r="T220" s="102"/>
    </row>
    <row r="221" spans="20:20" s="20" customFormat="1" x14ac:dyDescent="0.2">
      <c r="T221" s="102"/>
    </row>
    <row r="222" spans="20:20" s="20" customFormat="1" x14ac:dyDescent="0.2">
      <c r="T222" s="102"/>
    </row>
    <row r="223" spans="20:20" s="20" customFormat="1" x14ac:dyDescent="0.2">
      <c r="T223" s="102"/>
    </row>
    <row r="224" spans="20:20" s="20" customFormat="1" x14ac:dyDescent="0.2">
      <c r="T224" s="102"/>
    </row>
    <row r="225" spans="20:20" s="20" customFormat="1" x14ac:dyDescent="0.2">
      <c r="T225" s="102"/>
    </row>
    <row r="226" spans="20:20" s="20" customFormat="1" x14ac:dyDescent="0.2">
      <c r="T226" s="102"/>
    </row>
    <row r="227" spans="20:20" s="20" customFormat="1" x14ac:dyDescent="0.2">
      <c r="T227" s="102"/>
    </row>
    <row r="228" spans="20:20" s="20" customFormat="1" x14ac:dyDescent="0.2">
      <c r="T228" s="102"/>
    </row>
    <row r="229" spans="20:20" s="20" customFormat="1" x14ac:dyDescent="0.2">
      <c r="T229" s="102"/>
    </row>
    <row r="230" spans="20:20" s="20" customFormat="1" x14ac:dyDescent="0.2">
      <c r="T230" s="102"/>
    </row>
    <row r="231" spans="20:20" s="20" customFormat="1" x14ac:dyDescent="0.2">
      <c r="T231" s="102"/>
    </row>
    <row r="232" spans="20:20" s="20" customFormat="1" x14ac:dyDescent="0.2">
      <c r="T232" s="102"/>
    </row>
    <row r="233" spans="20:20" s="20" customFormat="1" x14ac:dyDescent="0.2">
      <c r="T233" s="102"/>
    </row>
    <row r="234" spans="20:20" s="20" customFormat="1" x14ac:dyDescent="0.2">
      <c r="T234" s="102"/>
    </row>
    <row r="235" spans="20:20" s="20" customFormat="1" x14ac:dyDescent="0.2">
      <c r="T235" s="102"/>
    </row>
    <row r="236" spans="20:20" s="20" customFormat="1" x14ac:dyDescent="0.2">
      <c r="T236" s="102"/>
    </row>
    <row r="237" spans="20:20" s="20" customFormat="1" x14ac:dyDescent="0.2">
      <c r="T237" s="102"/>
    </row>
    <row r="238" spans="20:20" s="20" customFormat="1" x14ac:dyDescent="0.2">
      <c r="T238" s="102"/>
    </row>
    <row r="239" spans="20:20" s="20" customFormat="1" x14ac:dyDescent="0.2">
      <c r="T239" s="102"/>
    </row>
    <row r="240" spans="20:20" s="20" customFormat="1" x14ac:dyDescent="0.2">
      <c r="T240" s="102"/>
    </row>
    <row r="241" spans="20:20" s="20" customFormat="1" x14ac:dyDescent="0.2">
      <c r="T241" s="102"/>
    </row>
    <row r="242" spans="20:20" s="20" customFormat="1" x14ac:dyDescent="0.2">
      <c r="T242" s="102"/>
    </row>
    <row r="243" spans="20:20" s="20" customFormat="1" x14ac:dyDescent="0.2">
      <c r="T243" s="102"/>
    </row>
    <row r="244" spans="20:20" s="20" customFormat="1" x14ac:dyDescent="0.2">
      <c r="T244" s="102"/>
    </row>
    <row r="245" spans="20:20" s="20" customFormat="1" x14ac:dyDescent="0.2">
      <c r="T245" s="102"/>
    </row>
    <row r="246" spans="20:20" s="20" customFormat="1" x14ac:dyDescent="0.2">
      <c r="T246" s="102"/>
    </row>
    <row r="247" spans="20:20" s="20" customFormat="1" x14ac:dyDescent="0.2">
      <c r="T247" s="102"/>
    </row>
    <row r="248" spans="20:20" s="20" customFormat="1" x14ac:dyDescent="0.2">
      <c r="T248" s="102"/>
    </row>
    <row r="249" spans="20:20" s="20" customFormat="1" x14ac:dyDescent="0.2">
      <c r="T249" s="102"/>
    </row>
    <row r="250" spans="20:20" s="20" customFormat="1" x14ac:dyDescent="0.2">
      <c r="T250" s="102"/>
    </row>
    <row r="251" spans="20:20" s="20" customFormat="1" x14ac:dyDescent="0.2">
      <c r="T251" s="102"/>
    </row>
    <row r="252" spans="20:20" s="20" customFormat="1" x14ac:dyDescent="0.2">
      <c r="T252" s="102"/>
    </row>
    <row r="253" spans="20:20" s="20" customFormat="1" x14ac:dyDescent="0.2">
      <c r="T253" s="102"/>
    </row>
    <row r="254" spans="20:20" s="20" customFormat="1" x14ac:dyDescent="0.2">
      <c r="T254" s="102"/>
    </row>
    <row r="255" spans="20:20" s="20" customFormat="1" x14ac:dyDescent="0.2">
      <c r="T255" s="102"/>
    </row>
    <row r="256" spans="20:20" s="20" customFormat="1" x14ac:dyDescent="0.2">
      <c r="T256" s="102"/>
    </row>
    <row r="257" spans="20:20" s="20" customFormat="1" x14ac:dyDescent="0.2">
      <c r="T257" s="102"/>
    </row>
    <row r="258" spans="20:20" s="20" customFormat="1" x14ac:dyDescent="0.2">
      <c r="T258" s="102"/>
    </row>
    <row r="259" spans="20:20" s="20" customFormat="1" x14ac:dyDescent="0.2">
      <c r="T259" s="102"/>
    </row>
    <row r="260" spans="20:20" s="20" customFormat="1" x14ac:dyDescent="0.2">
      <c r="T260" s="102"/>
    </row>
    <row r="261" spans="20:20" s="20" customFormat="1" x14ac:dyDescent="0.2">
      <c r="T261" s="102"/>
    </row>
    <row r="262" spans="20:20" s="20" customFormat="1" x14ac:dyDescent="0.2">
      <c r="T262" s="102"/>
    </row>
    <row r="263" spans="20:20" s="20" customFormat="1" x14ac:dyDescent="0.2">
      <c r="T263" s="102"/>
    </row>
    <row r="264" spans="20:20" s="20" customFormat="1" x14ac:dyDescent="0.2">
      <c r="T264" s="102"/>
    </row>
    <row r="265" spans="20:20" s="20" customFormat="1" x14ac:dyDescent="0.2">
      <c r="T265" s="102"/>
    </row>
    <row r="266" spans="20:20" s="20" customFormat="1" x14ac:dyDescent="0.2">
      <c r="T266" s="102"/>
    </row>
    <row r="267" spans="20:20" s="20" customFormat="1" x14ac:dyDescent="0.2">
      <c r="T267" s="102"/>
    </row>
    <row r="268" spans="20:20" s="20" customFormat="1" x14ac:dyDescent="0.2">
      <c r="T268" s="102"/>
    </row>
    <row r="269" spans="20:20" s="20" customFormat="1" x14ac:dyDescent="0.2">
      <c r="T269" s="102"/>
    </row>
    <row r="270" spans="20:20" s="20" customFormat="1" x14ac:dyDescent="0.2">
      <c r="T270" s="102"/>
    </row>
    <row r="271" spans="20:20" s="20" customFormat="1" x14ac:dyDescent="0.2">
      <c r="T271" s="102"/>
    </row>
    <row r="272" spans="20:20" s="20" customFormat="1" x14ac:dyDescent="0.2">
      <c r="T272" s="102"/>
    </row>
    <row r="273" spans="20:20" s="20" customFormat="1" x14ac:dyDescent="0.2">
      <c r="T273" s="102"/>
    </row>
    <row r="274" spans="20:20" s="20" customFormat="1" x14ac:dyDescent="0.2">
      <c r="T274" s="102"/>
    </row>
    <row r="275" spans="20:20" s="20" customFormat="1" x14ac:dyDescent="0.2">
      <c r="T275" s="102"/>
    </row>
    <row r="276" spans="20:20" s="20" customFormat="1" x14ac:dyDescent="0.2">
      <c r="T276" s="102"/>
    </row>
    <row r="277" spans="20:20" s="20" customFormat="1" x14ac:dyDescent="0.2">
      <c r="T277" s="102"/>
    </row>
    <row r="278" spans="20:20" s="20" customFormat="1" x14ac:dyDescent="0.2">
      <c r="T278" s="102"/>
    </row>
    <row r="279" spans="20:20" s="20" customFormat="1" x14ac:dyDescent="0.2">
      <c r="T279" s="102"/>
    </row>
    <row r="280" spans="20:20" s="20" customFormat="1" x14ac:dyDescent="0.2">
      <c r="T280" s="102"/>
    </row>
    <row r="281" spans="20:20" s="20" customFormat="1" x14ac:dyDescent="0.2">
      <c r="T281" s="102"/>
    </row>
    <row r="282" spans="20:20" s="20" customFormat="1" x14ac:dyDescent="0.2">
      <c r="T282" s="102"/>
    </row>
    <row r="283" spans="20:20" s="20" customFormat="1" x14ac:dyDescent="0.2">
      <c r="T283" s="102"/>
    </row>
    <row r="284" spans="20:20" s="20" customFormat="1" x14ac:dyDescent="0.2">
      <c r="T284" s="102"/>
    </row>
    <row r="285" spans="20:20" s="20" customFormat="1" x14ac:dyDescent="0.2">
      <c r="T285" s="102"/>
    </row>
    <row r="286" spans="20:20" s="20" customFormat="1" x14ac:dyDescent="0.2">
      <c r="T286" s="102"/>
    </row>
    <row r="287" spans="20:20" s="20" customFormat="1" x14ac:dyDescent="0.2">
      <c r="T287" s="102"/>
    </row>
    <row r="288" spans="20:20" s="20" customFormat="1" x14ac:dyDescent="0.2">
      <c r="T288" s="102"/>
    </row>
    <row r="289" spans="20:20" s="20" customFormat="1" x14ac:dyDescent="0.2">
      <c r="T289" s="102"/>
    </row>
    <row r="290" spans="20:20" s="20" customFormat="1" x14ac:dyDescent="0.2">
      <c r="T290" s="102"/>
    </row>
    <row r="291" spans="20:20" s="20" customFormat="1" x14ac:dyDescent="0.2">
      <c r="T291" s="102"/>
    </row>
    <row r="292" spans="20:20" s="20" customFormat="1" x14ac:dyDescent="0.2">
      <c r="T292" s="102"/>
    </row>
    <row r="293" spans="20:20" s="20" customFormat="1" x14ac:dyDescent="0.2">
      <c r="T293" s="102"/>
    </row>
    <row r="294" spans="20:20" s="20" customFormat="1" x14ac:dyDescent="0.2">
      <c r="T294" s="102"/>
    </row>
    <row r="295" spans="20:20" s="20" customFormat="1" x14ac:dyDescent="0.2">
      <c r="T295" s="102"/>
    </row>
    <row r="296" spans="20:20" s="20" customFormat="1" x14ac:dyDescent="0.2">
      <c r="T296" s="102"/>
    </row>
    <row r="297" spans="20:20" s="20" customFormat="1" x14ac:dyDescent="0.2">
      <c r="T297" s="102"/>
    </row>
    <row r="298" spans="20:20" s="20" customFormat="1" x14ac:dyDescent="0.2">
      <c r="T298" s="102"/>
    </row>
    <row r="299" spans="20:20" s="20" customFormat="1" x14ac:dyDescent="0.2">
      <c r="T299" s="102"/>
    </row>
    <row r="300" spans="20:20" s="20" customFormat="1" x14ac:dyDescent="0.2">
      <c r="T300" s="102"/>
    </row>
    <row r="301" spans="20:20" s="20" customFormat="1" x14ac:dyDescent="0.2">
      <c r="T301" s="102"/>
    </row>
    <row r="302" spans="20:20" s="20" customFormat="1" x14ac:dyDescent="0.2">
      <c r="T302" s="102"/>
    </row>
    <row r="303" spans="20:20" s="20" customFormat="1" x14ac:dyDescent="0.2">
      <c r="T303" s="102"/>
    </row>
    <row r="304" spans="20:20" s="20" customFormat="1" x14ac:dyDescent="0.2">
      <c r="T304" s="102"/>
    </row>
    <row r="305" spans="20:20" s="20" customFormat="1" x14ac:dyDescent="0.2">
      <c r="T305" s="102"/>
    </row>
    <row r="306" spans="20:20" s="20" customFormat="1" x14ac:dyDescent="0.2">
      <c r="T306" s="102"/>
    </row>
    <row r="307" spans="20:20" s="20" customFormat="1" x14ac:dyDescent="0.2">
      <c r="T307" s="102"/>
    </row>
    <row r="308" spans="20:20" s="20" customFormat="1" x14ac:dyDescent="0.2">
      <c r="T308" s="102"/>
    </row>
    <row r="309" spans="20:20" s="20" customFormat="1" x14ac:dyDescent="0.2">
      <c r="T309" s="102"/>
    </row>
    <row r="310" spans="20:20" s="20" customFormat="1" x14ac:dyDescent="0.2">
      <c r="T310" s="102"/>
    </row>
    <row r="311" spans="20:20" s="20" customFormat="1" x14ac:dyDescent="0.2">
      <c r="T311" s="102"/>
    </row>
    <row r="312" spans="20:20" s="20" customFormat="1" x14ac:dyDescent="0.2">
      <c r="T312" s="102"/>
    </row>
    <row r="313" spans="20:20" s="20" customFormat="1" x14ac:dyDescent="0.2">
      <c r="T313" s="102"/>
    </row>
    <row r="314" spans="20:20" s="20" customFormat="1" x14ac:dyDescent="0.2">
      <c r="T314" s="102"/>
    </row>
    <row r="315" spans="20:20" s="20" customFormat="1" x14ac:dyDescent="0.2">
      <c r="T315" s="102"/>
    </row>
    <row r="316" spans="20:20" s="20" customFormat="1" x14ac:dyDescent="0.2">
      <c r="T316" s="102"/>
    </row>
    <row r="317" spans="20:20" s="20" customFormat="1" x14ac:dyDescent="0.2">
      <c r="T317" s="102"/>
    </row>
    <row r="318" spans="20:20" s="20" customFormat="1" x14ac:dyDescent="0.2">
      <c r="T318" s="102"/>
    </row>
    <row r="319" spans="20:20" s="20" customFormat="1" x14ac:dyDescent="0.2">
      <c r="T319" s="102"/>
    </row>
    <row r="320" spans="20:20" s="20" customFormat="1" x14ac:dyDescent="0.2">
      <c r="T320" s="102"/>
    </row>
    <row r="321" spans="20:20" s="20" customFormat="1" x14ac:dyDescent="0.2">
      <c r="T321" s="102"/>
    </row>
    <row r="322" spans="20:20" s="20" customFormat="1" x14ac:dyDescent="0.2">
      <c r="T322" s="102"/>
    </row>
    <row r="323" spans="20:20" s="20" customFormat="1" x14ac:dyDescent="0.2">
      <c r="T323" s="102"/>
    </row>
    <row r="324" spans="20:20" s="20" customFormat="1" x14ac:dyDescent="0.2">
      <c r="T324" s="102"/>
    </row>
    <row r="325" spans="20:20" s="20" customFormat="1" x14ac:dyDescent="0.2">
      <c r="T325" s="102"/>
    </row>
    <row r="326" spans="20:20" s="20" customFormat="1" x14ac:dyDescent="0.2">
      <c r="T326" s="102"/>
    </row>
    <row r="327" spans="20:20" s="20" customFormat="1" x14ac:dyDescent="0.2">
      <c r="T327" s="102"/>
    </row>
    <row r="328" spans="20:20" s="20" customFormat="1" x14ac:dyDescent="0.2">
      <c r="T328" s="102"/>
    </row>
    <row r="329" spans="20:20" s="20" customFormat="1" x14ac:dyDescent="0.2">
      <c r="T329" s="102"/>
    </row>
    <row r="330" spans="20:20" s="20" customFormat="1" x14ac:dyDescent="0.2">
      <c r="T330" s="102"/>
    </row>
    <row r="331" spans="20:20" s="20" customFormat="1" x14ac:dyDescent="0.2">
      <c r="T331" s="102"/>
    </row>
    <row r="332" spans="20:20" s="20" customFormat="1" x14ac:dyDescent="0.2">
      <c r="T332" s="102"/>
    </row>
    <row r="333" spans="20:20" s="20" customFormat="1" x14ac:dyDescent="0.2">
      <c r="T333" s="102"/>
    </row>
    <row r="334" spans="20:20" s="20" customFormat="1" x14ac:dyDescent="0.2">
      <c r="T334" s="102"/>
    </row>
    <row r="335" spans="20:20" s="20" customFormat="1" x14ac:dyDescent="0.2">
      <c r="T335" s="102"/>
    </row>
    <row r="336" spans="20:20" s="20" customFormat="1" x14ac:dyDescent="0.2">
      <c r="T336" s="102"/>
    </row>
    <row r="337" spans="20:20" s="20" customFormat="1" x14ac:dyDescent="0.2">
      <c r="T337" s="102"/>
    </row>
    <row r="338" spans="20:20" s="20" customFormat="1" x14ac:dyDescent="0.2">
      <c r="T338" s="102"/>
    </row>
    <row r="339" spans="20:20" s="20" customFormat="1" x14ac:dyDescent="0.2">
      <c r="T339" s="102"/>
    </row>
    <row r="340" spans="20:20" s="20" customFormat="1" x14ac:dyDescent="0.2">
      <c r="T340" s="102"/>
    </row>
    <row r="341" spans="20:20" s="20" customFormat="1" x14ac:dyDescent="0.2">
      <c r="T341" s="102"/>
    </row>
    <row r="342" spans="20:20" s="20" customFormat="1" x14ac:dyDescent="0.2">
      <c r="T342" s="102"/>
    </row>
    <row r="343" spans="20:20" s="20" customFormat="1" x14ac:dyDescent="0.2">
      <c r="T343" s="102"/>
    </row>
    <row r="344" spans="20:20" s="20" customFormat="1" x14ac:dyDescent="0.2">
      <c r="T344" s="102"/>
    </row>
    <row r="345" spans="20:20" s="20" customFormat="1" x14ac:dyDescent="0.2">
      <c r="T345" s="102"/>
    </row>
    <row r="346" spans="20:20" s="20" customFormat="1" x14ac:dyDescent="0.2">
      <c r="T346" s="102"/>
    </row>
    <row r="347" spans="20:20" s="20" customFormat="1" x14ac:dyDescent="0.2">
      <c r="T347" s="102"/>
    </row>
    <row r="348" spans="20:20" s="20" customFormat="1" x14ac:dyDescent="0.2">
      <c r="T348" s="102"/>
    </row>
    <row r="349" spans="20:20" s="20" customFormat="1" x14ac:dyDescent="0.2">
      <c r="T349" s="102"/>
    </row>
    <row r="350" spans="20:20" s="20" customFormat="1" x14ac:dyDescent="0.2">
      <c r="T350" s="102"/>
    </row>
    <row r="351" spans="20:20" s="20" customFormat="1" x14ac:dyDescent="0.2">
      <c r="T351" s="102"/>
    </row>
    <row r="352" spans="20:20" s="20" customFormat="1" x14ac:dyDescent="0.2">
      <c r="T352" s="102"/>
    </row>
    <row r="353" spans="20:20" s="20" customFormat="1" x14ac:dyDescent="0.2">
      <c r="T353" s="102"/>
    </row>
    <row r="354" spans="20:20" s="20" customFormat="1" x14ac:dyDescent="0.2">
      <c r="T354" s="102"/>
    </row>
    <row r="355" spans="20:20" s="20" customFormat="1" x14ac:dyDescent="0.2">
      <c r="T355" s="102"/>
    </row>
    <row r="356" spans="20:20" s="20" customFormat="1" x14ac:dyDescent="0.2">
      <c r="T356" s="102"/>
    </row>
    <row r="357" spans="20:20" s="20" customFormat="1" x14ac:dyDescent="0.2">
      <c r="T357" s="102"/>
    </row>
    <row r="358" spans="20:20" s="20" customFormat="1" x14ac:dyDescent="0.2">
      <c r="T358" s="102"/>
    </row>
    <row r="359" spans="20:20" s="20" customFormat="1" x14ac:dyDescent="0.2">
      <c r="T359" s="102"/>
    </row>
    <row r="360" spans="20:20" s="20" customFormat="1" x14ac:dyDescent="0.2">
      <c r="T360" s="102"/>
    </row>
    <row r="361" spans="20:20" s="20" customFormat="1" x14ac:dyDescent="0.2">
      <c r="T361" s="102"/>
    </row>
    <row r="362" spans="20:20" s="20" customFormat="1" x14ac:dyDescent="0.2">
      <c r="T362" s="102"/>
    </row>
    <row r="363" spans="20:20" s="20" customFormat="1" x14ac:dyDescent="0.2">
      <c r="T363" s="102"/>
    </row>
    <row r="364" spans="20:20" s="20" customFormat="1" x14ac:dyDescent="0.2">
      <c r="T364" s="102"/>
    </row>
    <row r="365" spans="20:20" s="20" customFormat="1" x14ac:dyDescent="0.2">
      <c r="T365" s="102"/>
    </row>
    <row r="366" spans="20:20" s="20" customFormat="1" x14ac:dyDescent="0.2">
      <c r="T366" s="102"/>
    </row>
    <row r="367" spans="20:20" s="20" customFormat="1" x14ac:dyDescent="0.2">
      <c r="T367" s="102"/>
    </row>
    <row r="368" spans="20:20" s="20" customFormat="1" x14ac:dyDescent="0.2">
      <c r="T368" s="102"/>
    </row>
    <row r="369" spans="20:20" s="20" customFormat="1" x14ac:dyDescent="0.2">
      <c r="T369" s="102"/>
    </row>
    <row r="370" spans="20:20" s="20" customFormat="1" x14ac:dyDescent="0.2">
      <c r="T370" s="102"/>
    </row>
    <row r="371" spans="20:20" s="20" customFormat="1" x14ac:dyDescent="0.2">
      <c r="T371" s="102"/>
    </row>
    <row r="372" spans="20:20" s="20" customFormat="1" x14ac:dyDescent="0.2">
      <c r="T372" s="102"/>
    </row>
    <row r="373" spans="20:20" s="20" customFormat="1" x14ac:dyDescent="0.2">
      <c r="T373" s="102"/>
    </row>
    <row r="374" spans="20:20" s="20" customFormat="1" x14ac:dyDescent="0.2">
      <c r="T374" s="102"/>
    </row>
    <row r="375" spans="20:20" s="20" customFormat="1" x14ac:dyDescent="0.2">
      <c r="T375" s="102"/>
    </row>
    <row r="376" spans="20:20" s="20" customFormat="1" x14ac:dyDescent="0.2">
      <c r="T376" s="102"/>
    </row>
    <row r="377" spans="20:20" s="20" customFormat="1" x14ac:dyDescent="0.2">
      <c r="T377" s="102"/>
    </row>
    <row r="378" spans="20:20" s="20" customFormat="1" x14ac:dyDescent="0.2">
      <c r="T378" s="102"/>
    </row>
    <row r="379" spans="20:20" s="20" customFormat="1" x14ac:dyDescent="0.2">
      <c r="T379" s="102"/>
    </row>
    <row r="380" spans="20:20" s="20" customFormat="1" x14ac:dyDescent="0.2">
      <c r="T380" s="102"/>
    </row>
    <row r="381" spans="20:20" s="20" customFormat="1" x14ac:dyDescent="0.2">
      <c r="T381" s="102"/>
    </row>
    <row r="382" spans="20:20" s="20" customFormat="1" x14ac:dyDescent="0.2">
      <c r="T382" s="102"/>
    </row>
    <row r="383" spans="20:20" s="20" customFormat="1" x14ac:dyDescent="0.2">
      <c r="T383" s="102"/>
    </row>
    <row r="384" spans="20:20" s="20" customFormat="1" x14ac:dyDescent="0.2">
      <c r="T384" s="102"/>
    </row>
    <row r="385" spans="20:20" s="20" customFormat="1" x14ac:dyDescent="0.2">
      <c r="T385" s="102"/>
    </row>
    <row r="386" spans="20:20" s="20" customFormat="1" x14ac:dyDescent="0.2">
      <c r="T386" s="102"/>
    </row>
    <row r="387" spans="20:20" s="20" customFormat="1" x14ac:dyDescent="0.2">
      <c r="T387" s="102"/>
    </row>
    <row r="388" spans="20:20" s="20" customFormat="1" x14ac:dyDescent="0.2">
      <c r="T388" s="102"/>
    </row>
    <row r="389" spans="20:20" s="20" customFormat="1" x14ac:dyDescent="0.2">
      <c r="T389" s="102"/>
    </row>
    <row r="390" spans="20:20" s="20" customFormat="1" x14ac:dyDescent="0.2">
      <c r="T390" s="102"/>
    </row>
    <row r="391" spans="20:20" s="20" customFormat="1" x14ac:dyDescent="0.2">
      <c r="T391" s="102"/>
    </row>
    <row r="392" spans="20:20" s="20" customFormat="1" x14ac:dyDescent="0.2">
      <c r="T392" s="102"/>
    </row>
    <row r="393" spans="20:20" s="20" customFormat="1" x14ac:dyDescent="0.2">
      <c r="T393" s="102"/>
    </row>
    <row r="394" spans="20:20" s="20" customFormat="1" x14ac:dyDescent="0.2">
      <c r="T394" s="102"/>
    </row>
    <row r="395" spans="20:20" s="20" customFormat="1" x14ac:dyDescent="0.2">
      <c r="T395" s="102"/>
    </row>
    <row r="396" spans="20:20" s="20" customFormat="1" x14ac:dyDescent="0.2">
      <c r="T396" s="102"/>
    </row>
    <row r="397" spans="20:20" s="20" customFormat="1" x14ac:dyDescent="0.2">
      <c r="T397" s="102"/>
    </row>
    <row r="398" spans="20:20" s="20" customFormat="1" x14ac:dyDescent="0.2">
      <c r="T398" s="102"/>
    </row>
    <row r="399" spans="20:20" s="20" customFormat="1" x14ac:dyDescent="0.2">
      <c r="T399" s="102"/>
    </row>
    <row r="400" spans="20:20" s="20" customFormat="1" x14ac:dyDescent="0.2">
      <c r="T400" s="102"/>
    </row>
    <row r="401" spans="20:20" s="20" customFormat="1" x14ac:dyDescent="0.2">
      <c r="T401" s="102"/>
    </row>
    <row r="402" spans="20:20" s="20" customFormat="1" x14ac:dyDescent="0.2">
      <c r="T402" s="102"/>
    </row>
    <row r="403" spans="20:20" s="20" customFormat="1" x14ac:dyDescent="0.2">
      <c r="T403" s="102"/>
    </row>
    <row r="404" spans="20:20" s="20" customFormat="1" x14ac:dyDescent="0.2">
      <c r="T404" s="102"/>
    </row>
    <row r="405" spans="20:20" s="20" customFormat="1" x14ac:dyDescent="0.2">
      <c r="T405" s="102"/>
    </row>
    <row r="406" spans="20:20" s="20" customFormat="1" x14ac:dyDescent="0.2">
      <c r="T406" s="102"/>
    </row>
    <row r="407" spans="20:20" s="20" customFormat="1" x14ac:dyDescent="0.2">
      <c r="T407" s="102"/>
    </row>
    <row r="408" spans="20:20" s="20" customFormat="1" x14ac:dyDescent="0.2">
      <c r="T408" s="102"/>
    </row>
    <row r="409" spans="20:20" s="20" customFormat="1" x14ac:dyDescent="0.2">
      <c r="T409" s="102"/>
    </row>
    <row r="410" spans="20:20" s="20" customFormat="1" x14ac:dyDescent="0.2">
      <c r="T410" s="102"/>
    </row>
    <row r="411" spans="20:20" s="20" customFormat="1" x14ac:dyDescent="0.2">
      <c r="T411" s="102"/>
    </row>
    <row r="412" spans="20:20" s="20" customFormat="1" x14ac:dyDescent="0.2">
      <c r="T412" s="102"/>
    </row>
    <row r="413" spans="20:20" s="20" customFormat="1" x14ac:dyDescent="0.2">
      <c r="T413" s="102"/>
    </row>
    <row r="414" spans="20:20" s="20" customFormat="1" x14ac:dyDescent="0.2">
      <c r="T414" s="102"/>
    </row>
    <row r="415" spans="20:20" s="20" customFormat="1" x14ac:dyDescent="0.2">
      <c r="T415" s="102"/>
    </row>
    <row r="416" spans="20:20" s="20" customFormat="1" x14ac:dyDescent="0.2">
      <c r="T416" s="102"/>
    </row>
    <row r="417" spans="20:20" s="20" customFormat="1" x14ac:dyDescent="0.2">
      <c r="T417" s="102"/>
    </row>
    <row r="418" spans="20:20" s="20" customFormat="1" x14ac:dyDescent="0.2">
      <c r="T418" s="102"/>
    </row>
    <row r="419" spans="20:20" s="20" customFormat="1" x14ac:dyDescent="0.2">
      <c r="T419" s="102"/>
    </row>
    <row r="420" spans="20:20" s="20" customFormat="1" x14ac:dyDescent="0.2">
      <c r="T420" s="102"/>
    </row>
    <row r="421" spans="20:20" s="20" customFormat="1" x14ac:dyDescent="0.2">
      <c r="T421" s="102"/>
    </row>
    <row r="422" spans="20:20" s="20" customFormat="1" x14ac:dyDescent="0.2">
      <c r="T422" s="102"/>
    </row>
    <row r="423" spans="20:20" s="20" customFormat="1" x14ac:dyDescent="0.2">
      <c r="T423" s="102"/>
    </row>
    <row r="424" spans="20:20" s="20" customFormat="1" x14ac:dyDescent="0.2">
      <c r="T424" s="102"/>
    </row>
    <row r="425" spans="20:20" s="20" customFormat="1" x14ac:dyDescent="0.2">
      <c r="T425" s="102"/>
    </row>
    <row r="426" spans="20:20" s="20" customFormat="1" x14ac:dyDescent="0.2">
      <c r="T426" s="102"/>
    </row>
    <row r="427" spans="20:20" s="20" customFormat="1" x14ac:dyDescent="0.2">
      <c r="T427" s="102"/>
    </row>
    <row r="428" spans="20:20" s="20" customFormat="1" x14ac:dyDescent="0.2">
      <c r="T428" s="102"/>
    </row>
    <row r="429" spans="20:20" s="20" customFormat="1" x14ac:dyDescent="0.2">
      <c r="T429" s="102"/>
    </row>
    <row r="430" spans="20:20" s="20" customFormat="1" x14ac:dyDescent="0.2">
      <c r="T430" s="102"/>
    </row>
    <row r="431" spans="20:20" s="20" customFormat="1" x14ac:dyDescent="0.2">
      <c r="T431" s="102"/>
    </row>
    <row r="432" spans="20:20" s="20" customFormat="1" x14ac:dyDescent="0.2">
      <c r="T432" s="102"/>
    </row>
    <row r="433" spans="20:20" s="20" customFormat="1" x14ac:dyDescent="0.2">
      <c r="T433" s="102"/>
    </row>
    <row r="434" spans="20:20" s="20" customFormat="1" x14ac:dyDescent="0.2">
      <c r="T434" s="102"/>
    </row>
    <row r="435" spans="20:20" s="20" customFormat="1" x14ac:dyDescent="0.2">
      <c r="T435" s="102"/>
    </row>
    <row r="436" spans="20:20" s="20" customFormat="1" x14ac:dyDescent="0.2">
      <c r="T436" s="102"/>
    </row>
    <row r="437" spans="20:20" s="20" customFormat="1" x14ac:dyDescent="0.2">
      <c r="T437" s="102"/>
    </row>
    <row r="438" spans="20:20" s="20" customFormat="1" x14ac:dyDescent="0.2">
      <c r="T438" s="102"/>
    </row>
    <row r="439" spans="20:20" s="20" customFormat="1" x14ac:dyDescent="0.2">
      <c r="T439" s="102"/>
    </row>
    <row r="440" spans="20:20" s="20" customFormat="1" x14ac:dyDescent="0.2">
      <c r="T440" s="102"/>
    </row>
    <row r="441" spans="20:20" s="20" customFormat="1" x14ac:dyDescent="0.2">
      <c r="T441" s="102"/>
    </row>
    <row r="442" spans="20:20" s="20" customFormat="1" x14ac:dyDescent="0.2">
      <c r="T442" s="102"/>
    </row>
    <row r="443" spans="20:20" s="20" customFormat="1" x14ac:dyDescent="0.2">
      <c r="T443" s="102"/>
    </row>
    <row r="444" spans="20:20" s="20" customFormat="1" x14ac:dyDescent="0.2">
      <c r="T444" s="102"/>
    </row>
    <row r="445" spans="20:20" s="20" customFormat="1" x14ac:dyDescent="0.2">
      <c r="T445" s="102"/>
    </row>
    <row r="446" spans="20:20" s="20" customFormat="1" x14ac:dyDescent="0.2">
      <c r="T446" s="102"/>
    </row>
    <row r="447" spans="20:20" s="20" customFormat="1" x14ac:dyDescent="0.2">
      <c r="T447" s="102"/>
    </row>
    <row r="448" spans="20:20" s="20" customFormat="1" x14ac:dyDescent="0.2">
      <c r="T448" s="102"/>
    </row>
    <row r="449" spans="20:20" s="20" customFormat="1" x14ac:dyDescent="0.2">
      <c r="T449" s="102"/>
    </row>
    <row r="450" spans="20:20" s="20" customFormat="1" x14ac:dyDescent="0.2">
      <c r="T450" s="102"/>
    </row>
    <row r="451" spans="20:20" s="20" customFormat="1" x14ac:dyDescent="0.2">
      <c r="T451" s="102"/>
    </row>
    <row r="452" spans="20:20" s="20" customFormat="1" x14ac:dyDescent="0.2">
      <c r="T452" s="102"/>
    </row>
    <row r="453" spans="20:20" s="20" customFormat="1" x14ac:dyDescent="0.2">
      <c r="T453" s="102"/>
    </row>
    <row r="454" spans="20:20" s="20" customFormat="1" x14ac:dyDescent="0.2">
      <c r="T454" s="102"/>
    </row>
    <row r="455" spans="20:20" s="20" customFormat="1" x14ac:dyDescent="0.2">
      <c r="T455" s="102"/>
    </row>
    <row r="456" spans="20:20" s="20" customFormat="1" x14ac:dyDescent="0.2">
      <c r="T456" s="102"/>
    </row>
    <row r="457" spans="20:20" s="20" customFormat="1" x14ac:dyDescent="0.2">
      <c r="T457" s="102"/>
    </row>
    <row r="458" spans="20:20" s="20" customFormat="1" x14ac:dyDescent="0.2">
      <c r="T458" s="102"/>
    </row>
    <row r="459" spans="20:20" s="20" customFormat="1" x14ac:dyDescent="0.2">
      <c r="T459" s="102"/>
    </row>
    <row r="460" spans="20:20" s="20" customFormat="1" x14ac:dyDescent="0.2">
      <c r="T460" s="102"/>
    </row>
    <row r="461" spans="20:20" s="20" customFormat="1" x14ac:dyDescent="0.2">
      <c r="T461" s="102"/>
    </row>
    <row r="462" spans="20:20" s="20" customFormat="1" x14ac:dyDescent="0.2">
      <c r="T462" s="102"/>
    </row>
    <row r="463" spans="20:20" s="20" customFormat="1" x14ac:dyDescent="0.2">
      <c r="T463" s="102"/>
    </row>
    <row r="464" spans="20:20" s="20" customFormat="1" x14ac:dyDescent="0.2">
      <c r="T464" s="102"/>
    </row>
    <row r="465" spans="20:20" s="20" customFormat="1" x14ac:dyDescent="0.2">
      <c r="T465" s="102"/>
    </row>
    <row r="466" spans="20:20" s="20" customFormat="1" x14ac:dyDescent="0.2">
      <c r="T466" s="102"/>
    </row>
    <row r="467" spans="20:20" s="20" customFormat="1" x14ac:dyDescent="0.2">
      <c r="T467" s="102"/>
    </row>
    <row r="468" spans="20:20" s="20" customFormat="1" x14ac:dyDescent="0.2">
      <c r="T468" s="102"/>
    </row>
    <row r="469" spans="20:20" s="20" customFormat="1" x14ac:dyDescent="0.2">
      <c r="T469" s="102"/>
    </row>
    <row r="470" spans="20:20" s="20" customFormat="1" x14ac:dyDescent="0.2">
      <c r="T470" s="102"/>
    </row>
    <row r="471" spans="20:20" s="20" customFormat="1" x14ac:dyDescent="0.2">
      <c r="T471" s="102"/>
    </row>
    <row r="472" spans="20:20" s="20" customFormat="1" x14ac:dyDescent="0.2">
      <c r="T472" s="102"/>
    </row>
    <row r="473" spans="20:20" s="20" customFormat="1" x14ac:dyDescent="0.2">
      <c r="T473" s="102"/>
    </row>
    <row r="474" spans="20:20" s="20" customFormat="1" x14ac:dyDescent="0.2">
      <c r="T474" s="102"/>
    </row>
    <row r="475" spans="20:20" s="20" customFormat="1" x14ac:dyDescent="0.2">
      <c r="T475" s="102"/>
    </row>
    <row r="476" spans="20:20" s="20" customFormat="1" x14ac:dyDescent="0.2">
      <c r="T476" s="102"/>
    </row>
    <row r="477" spans="20:20" s="20" customFormat="1" x14ac:dyDescent="0.2">
      <c r="T477" s="102"/>
    </row>
    <row r="478" spans="20:20" s="20" customFormat="1" x14ac:dyDescent="0.2">
      <c r="T478" s="102"/>
    </row>
    <row r="479" spans="20:20" s="20" customFormat="1" x14ac:dyDescent="0.2">
      <c r="T479" s="102"/>
    </row>
    <row r="480" spans="20:20" s="20" customFormat="1" x14ac:dyDescent="0.2">
      <c r="T480" s="102"/>
    </row>
    <row r="481" spans="20:20" s="20" customFormat="1" x14ac:dyDescent="0.2">
      <c r="T481" s="102"/>
    </row>
    <row r="482" spans="20:20" s="20" customFormat="1" x14ac:dyDescent="0.2">
      <c r="T482" s="102"/>
    </row>
    <row r="483" spans="20:20" s="20" customFormat="1" x14ac:dyDescent="0.2">
      <c r="T483" s="102"/>
    </row>
    <row r="484" spans="20:20" s="20" customFormat="1" x14ac:dyDescent="0.2">
      <c r="T484" s="102"/>
    </row>
    <row r="485" spans="20:20" s="20" customFormat="1" x14ac:dyDescent="0.2">
      <c r="T485" s="102"/>
    </row>
    <row r="486" spans="20:20" s="20" customFormat="1" x14ac:dyDescent="0.2">
      <c r="T486" s="102"/>
    </row>
    <row r="487" spans="20:20" s="20" customFormat="1" x14ac:dyDescent="0.2">
      <c r="T487" s="102"/>
    </row>
    <row r="488" spans="20:20" s="20" customFormat="1" x14ac:dyDescent="0.2">
      <c r="T488" s="102"/>
    </row>
    <row r="489" spans="20:20" s="20" customFormat="1" x14ac:dyDescent="0.2">
      <c r="T489" s="102"/>
    </row>
    <row r="490" spans="20:20" s="20" customFormat="1" x14ac:dyDescent="0.2">
      <c r="T490" s="102"/>
    </row>
    <row r="491" spans="20:20" s="20" customFormat="1" x14ac:dyDescent="0.2">
      <c r="T491" s="102"/>
    </row>
    <row r="492" spans="20:20" s="20" customFormat="1" x14ac:dyDescent="0.2">
      <c r="T492" s="102"/>
    </row>
    <row r="493" spans="20:20" s="20" customFormat="1" x14ac:dyDescent="0.2">
      <c r="T493" s="102"/>
    </row>
    <row r="494" spans="20:20" s="20" customFormat="1" x14ac:dyDescent="0.2">
      <c r="T494" s="102"/>
    </row>
    <row r="495" spans="20:20" s="20" customFormat="1" x14ac:dyDescent="0.2">
      <c r="T495" s="102"/>
    </row>
    <row r="496" spans="20:20" s="20" customFormat="1" x14ac:dyDescent="0.2">
      <c r="T496" s="102"/>
    </row>
    <row r="497" spans="20:20" s="20" customFormat="1" x14ac:dyDescent="0.2">
      <c r="T497" s="102"/>
    </row>
    <row r="498" spans="20:20" s="20" customFormat="1" x14ac:dyDescent="0.2">
      <c r="T498" s="102"/>
    </row>
    <row r="499" spans="20:20" s="20" customFormat="1" x14ac:dyDescent="0.2">
      <c r="T499" s="102"/>
    </row>
    <row r="500" spans="20:20" s="20" customFormat="1" x14ac:dyDescent="0.2">
      <c r="T500" s="102"/>
    </row>
    <row r="501" spans="20:20" s="20" customFormat="1" x14ac:dyDescent="0.2">
      <c r="T501" s="102"/>
    </row>
    <row r="502" spans="20:20" s="20" customFormat="1" x14ac:dyDescent="0.2">
      <c r="T502" s="102"/>
    </row>
    <row r="503" spans="20:20" s="20" customFormat="1" x14ac:dyDescent="0.2">
      <c r="T503" s="102"/>
    </row>
    <row r="504" spans="20:20" s="20" customFormat="1" x14ac:dyDescent="0.2">
      <c r="T504" s="102"/>
    </row>
    <row r="505" spans="20:20" s="20" customFormat="1" x14ac:dyDescent="0.2">
      <c r="T505" s="102"/>
    </row>
    <row r="506" spans="20:20" s="20" customFormat="1" x14ac:dyDescent="0.2">
      <c r="T506" s="102"/>
    </row>
    <row r="507" spans="20:20" s="20" customFormat="1" x14ac:dyDescent="0.2">
      <c r="T507" s="102"/>
    </row>
    <row r="508" spans="20:20" s="20" customFormat="1" x14ac:dyDescent="0.2">
      <c r="T508" s="102"/>
    </row>
    <row r="509" spans="20:20" s="20" customFormat="1" x14ac:dyDescent="0.2">
      <c r="T509" s="102"/>
    </row>
    <row r="510" spans="20:20" s="20" customFormat="1" x14ac:dyDescent="0.2">
      <c r="T510" s="102"/>
    </row>
    <row r="511" spans="20:20" s="20" customFormat="1" x14ac:dyDescent="0.2">
      <c r="T511" s="102"/>
    </row>
    <row r="512" spans="20:20" s="20" customFormat="1" x14ac:dyDescent="0.2">
      <c r="T512" s="102"/>
    </row>
    <row r="513" spans="20:20" s="20" customFormat="1" x14ac:dyDescent="0.2">
      <c r="T513" s="102"/>
    </row>
    <row r="514" spans="20:20" s="20" customFormat="1" x14ac:dyDescent="0.2">
      <c r="T514" s="102"/>
    </row>
    <row r="515" spans="20:20" s="20" customFormat="1" x14ac:dyDescent="0.2">
      <c r="T515" s="102"/>
    </row>
    <row r="516" spans="20:20" s="20" customFormat="1" x14ac:dyDescent="0.2">
      <c r="T516" s="102"/>
    </row>
    <row r="517" spans="20:20" s="20" customFormat="1" x14ac:dyDescent="0.2">
      <c r="T517" s="102"/>
    </row>
    <row r="518" spans="20:20" s="20" customFormat="1" x14ac:dyDescent="0.2">
      <c r="T518" s="102"/>
    </row>
    <row r="519" spans="20:20" s="20" customFormat="1" x14ac:dyDescent="0.2">
      <c r="T519" s="102"/>
    </row>
    <row r="520" spans="20:20" s="20" customFormat="1" x14ac:dyDescent="0.2">
      <c r="T520" s="102"/>
    </row>
    <row r="521" spans="20:20" s="20" customFormat="1" x14ac:dyDescent="0.2">
      <c r="T521" s="102"/>
    </row>
    <row r="522" spans="20:20" s="20" customFormat="1" x14ac:dyDescent="0.2">
      <c r="T522" s="102"/>
    </row>
    <row r="523" spans="20:20" s="20" customFormat="1" x14ac:dyDescent="0.2">
      <c r="T523" s="102"/>
    </row>
    <row r="524" spans="20:20" s="20" customFormat="1" x14ac:dyDescent="0.2">
      <c r="T524" s="102"/>
    </row>
    <row r="525" spans="20:20" s="20" customFormat="1" x14ac:dyDescent="0.2">
      <c r="T525" s="102"/>
    </row>
    <row r="526" spans="20:20" s="20" customFormat="1" x14ac:dyDescent="0.2">
      <c r="T526" s="102"/>
    </row>
    <row r="527" spans="20:20" s="20" customFormat="1" x14ac:dyDescent="0.2">
      <c r="T527" s="102"/>
    </row>
    <row r="528" spans="20:20" s="20" customFormat="1" x14ac:dyDescent="0.2">
      <c r="T528" s="102"/>
    </row>
    <row r="529" spans="20:20" s="20" customFormat="1" x14ac:dyDescent="0.2">
      <c r="T529" s="102"/>
    </row>
    <row r="530" spans="20:20" s="20" customFormat="1" x14ac:dyDescent="0.2">
      <c r="T530" s="102"/>
    </row>
    <row r="531" spans="20:20" s="20" customFormat="1" x14ac:dyDescent="0.2">
      <c r="T531" s="102"/>
    </row>
    <row r="532" spans="20:20" s="20" customFormat="1" x14ac:dyDescent="0.2">
      <c r="T532" s="102"/>
    </row>
    <row r="533" spans="20:20" s="20" customFormat="1" x14ac:dyDescent="0.2">
      <c r="T533" s="102"/>
    </row>
    <row r="534" spans="20:20" s="20" customFormat="1" x14ac:dyDescent="0.2">
      <c r="T534" s="102"/>
    </row>
    <row r="535" spans="20:20" s="20" customFormat="1" x14ac:dyDescent="0.2">
      <c r="T535" s="102"/>
    </row>
    <row r="536" spans="20:20" s="20" customFormat="1" x14ac:dyDescent="0.2">
      <c r="T536" s="102"/>
    </row>
    <row r="537" spans="20:20" s="20" customFormat="1" x14ac:dyDescent="0.2">
      <c r="T537" s="102"/>
    </row>
    <row r="538" spans="20:20" s="20" customFormat="1" x14ac:dyDescent="0.2">
      <c r="T538" s="102"/>
    </row>
    <row r="539" spans="20:20" s="20" customFormat="1" x14ac:dyDescent="0.2">
      <c r="T539" s="102"/>
    </row>
    <row r="540" spans="20:20" s="20" customFormat="1" x14ac:dyDescent="0.2">
      <c r="T540" s="102"/>
    </row>
    <row r="541" spans="20:20" s="20" customFormat="1" x14ac:dyDescent="0.2">
      <c r="T541" s="102"/>
    </row>
    <row r="542" spans="20:20" s="20" customFormat="1" x14ac:dyDescent="0.2">
      <c r="T542" s="102"/>
    </row>
    <row r="543" spans="20:20" s="20" customFormat="1" x14ac:dyDescent="0.2">
      <c r="T543" s="102"/>
    </row>
    <row r="544" spans="20:20" s="20" customFormat="1" x14ac:dyDescent="0.2">
      <c r="T544" s="102"/>
    </row>
    <row r="545" spans="20:20" s="20" customFormat="1" x14ac:dyDescent="0.2">
      <c r="T545" s="102"/>
    </row>
    <row r="546" spans="20:20" s="20" customFormat="1" x14ac:dyDescent="0.2">
      <c r="T546" s="102"/>
    </row>
    <row r="547" spans="20:20" s="20" customFormat="1" x14ac:dyDescent="0.2">
      <c r="T547" s="102"/>
    </row>
    <row r="548" spans="20:20" s="20" customFormat="1" x14ac:dyDescent="0.2">
      <c r="T548" s="102"/>
    </row>
    <row r="549" spans="20:20" s="20" customFormat="1" x14ac:dyDescent="0.2">
      <c r="T549" s="102"/>
    </row>
    <row r="550" spans="20:20" s="20" customFormat="1" x14ac:dyDescent="0.2">
      <c r="T550" s="102"/>
    </row>
    <row r="551" spans="20:20" s="20" customFormat="1" x14ac:dyDescent="0.2">
      <c r="T551" s="102"/>
    </row>
    <row r="552" spans="20:20" s="20" customFormat="1" x14ac:dyDescent="0.2">
      <c r="T552" s="102"/>
    </row>
    <row r="553" spans="20:20" s="20" customFormat="1" x14ac:dyDescent="0.2">
      <c r="T553" s="102"/>
    </row>
    <row r="554" spans="20:20" s="20" customFormat="1" x14ac:dyDescent="0.2">
      <c r="T554" s="102"/>
    </row>
    <row r="555" spans="20:20" s="20" customFormat="1" x14ac:dyDescent="0.2">
      <c r="T555" s="102"/>
    </row>
    <row r="556" spans="20:20" s="20" customFormat="1" x14ac:dyDescent="0.2">
      <c r="T556" s="102"/>
    </row>
    <row r="557" spans="20:20" s="20" customFormat="1" x14ac:dyDescent="0.2">
      <c r="T557" s="102"/>
    </row>
    <row r="558" spans="20:20" s="20" customFormat="1" x14ac:dyDescent="0.2">
      <c r="T558" s="102"/>
    </row>
    <row r="559" spans="20:20" s="20" customFormat="1" x14ac:dyDescent="0.2">
      <c r="T559" s="102"/>
    </row>
    <row r="560" spans="20:20" s="20" customFormat="1" x14ac:dyDescent="0.2">
      <c r="T560" s="102"/>
    </row>
    <row r="561" spans="20:20" s="20" customFormat="1" x14ac:dyDescent="0.2">
      <c r="T561" s="102"/>
    </row>
    <row r="562" spans="20:20" s="20" customFormat="1" x14ac:dyDescent="0.2">
      <c r="T562" s="102"/>
    </row>
    <row r="563" spans="20:20" s="20" customFormat="1" x14ac:dyDescent="0.2">
      <c r="T563" s="102"/>
    </row>
    <row r="564" spans="20:20" s="20" customFormat="1" x14ac:dyDescent="0.2">
      <c r="T564" s="102"/>
    </row>
    <row r="565" spans="20:20" s="20" customFormat="1" x14ac:dyDescent="0.2">
      <c r="T565" s="102"/>
    </row>
    <row r="566" spans="20:20" s="20" customFormat="1" x14ac:dyDescent="0.2">
      <c r="T566" s="102"/>
    </row>
    <row r="567" spans="20:20" s="20" customFormat="1" x14ac:dyDescent="0.2">
      <c r="T567" s="102"/>
    </row>
    <row r="568" spans="20:20" s="20" customFormat="1" x14ac:dyDescent="0.2">
      <c r="T568" s="102"/>
    </row>
    <row r="569" spans="20:20" s="20" customFormat="1" x14ac:dyDescent="0.2">
      <c r="T569" s="102"/>
    </row>
    <row r="570" spans="20:20" s="20" customFormat="1" x14ac:dyDescent="0.2">
      <c r="T570" s="102"/>
    </row>
    <row r="571" spans="20:20" s="20" customFormat="1" x14ac:dyDescent="0.2">
      <c r="T571" s="102"/>
    </row>
    <row r="572" spans="20:20" s="20" customFormat="1" x14ac:dyDescent="0.2">
      <c r="T572" s="102"/>
    </row>
    <row r="573" spans="20:20" s="20" customFormat="1" x14ac:dyDescent="0.2">
      <c r="T573" s="102"/>
    </row>
    <row r="574" spans="20:20" s="20" customFormat="1" x14ac:dyDescent="0.2">
      <c r="T574" s="102"/>
    </row>
    <row r="575" spans="20:20" s="20" customFormat="1" x14ac:dyDescent="0.2">
      <c r="T575" s="102"/>
    </row>
    <row r="576" spans="20:20" s="20" customFormat="1" x14ac:dyDescent="0.2">
      <c r="T576" s="102"/>
    </row>
    <row r="577" spans="20:20" s="20" customFormat="1" x14ac:dyDescent="0.2">
      <c r="T577" s="102"/>
    </row>
    <row r="578" spans="20:20" s="20" customFormat="1" x14ac:dyDescent="0.2">
      <c r="T578" s="102"/>
    </row>
    <row r="579" spans="20:20" s="20" customFormat="1" x14ac:dyDescent="0.2">
      <c r="T579" s="102"/>
    </row>
    <row r="580" spans="20:20" s="20" customFormat="1" x14ac:dyDescent="0.2">
      <c r="T580" s="102"/>
    </row>
    <row r="581" spans="20:20" s="20" customFormat="1" x14ac:dyDescent="0.2">
      <c r="T581" s="102"/>
    </row>
    <row r="582" spans="20:20" s="20" customFormat="1" x14ac:dyDescent="0.2">
      <c r="T582" s="102"/>
    </row>
    <row r="583" spans="20:20" s="20" customFormat="1" x14ac:dyDescent="0.2">
      <c r="T583" s="102"/>
    </row>
    <row r="584" spans="20:20" s="20" customFormat="1" x14ac:dyDescent="0.2">
      <c r="T584" s="102"/>
    </row>
    <row r="585" spans="20:20" s="20" customFormat="1" x14ac:dyDescent="0.2">
      <c r="T585" s="102"/>
    </row>
    <row r="586" spans="20:20" s="20" customFormat="1" x14ac:dyDescent="0.2">
      <c r="T586" s="102"/>
    </row>
    <row r="587" spans="20:20" s="20" customFormat="1" x14ac:dyDescent="0.2">
      <c r="T587" s="102"/>
    </row>
    <row r="588" spans="20:20" s="20" customFormat="1" x14ac:dyDescent="0.2">
      <c r="T588" s="102"/>
    </row>
    <row r="589" spans="20:20" s="20" customFormat="1" x14ac:dyDescent="0.2">
      <c r="T589" s="102"/>
    </row>
    <row r="590" spans="20:20" s="20" customFormat="1" x14ac:dyDescent="0.2">
      <c r="T590" s="102"/>
    </row>
    <row r="591" spans="20:20" s="20" customFormat="1" x14ac:dyDescent="0.2">
      <c r="T591" s="102"/>
    </row>
    <row r="592" spans="20:20" s="20" customFormat="1" x14ac:dyDescent="0.2">
      <c r="T592" s="102"/>
    </row>
    <row r="593" spans="20:20" s="20" customFormat="1" x14ac:dyDescent="0.2">
      <c r="T593" s="102"/>
    </row>
    <row r="594" spans="20:20" s="20" customFormat="1" x14ac:dyDescent="0.2">
      <c r="T594" s="102"/>
    </row>
    <row r="595" spans="20:20" s="20" customFormat="1" x14ac:dyDescent="0.2">
      <c r="T595" s="102"/>
    </row>
    <row r="596" spans="20:20" s="20" customFormat="1" x14ac:dyDescent="0.2">
      <c r="T596" s="102"/>
    </row>
    <row r="597" spans="20:20" s="20" customFormat="1" x14ac:dyDescent="0.2">
      <c r="T597" s="102"/>
    </row>
    <row r="598" spans="20:20" s="20" customFormat="1" x14ac:dyDescent="0.2">
      <c r="T598" s="102"/>
    </row>
    <row r="599" spans="20:20" s="20" customFormat="1" x14ac:dyDescent="0.2">
      <c r="T599" s="102"/>
    </row>
    <row r="600" spans="20:20" s="20" customFormat="1" x14ac:dyDescent="0.2">
      <c r="T600" s="102"/>
    </row>
    <row r="601" spans="20:20" s="20" customFormat="1" x14ac:dyDescent="0.2">
      <c r="T601" s="102"/>
    </row>
    <row r="602" spans="20:20" s="20" customFormat="1" x14ac:dyDescent="0.2">
      <c r="T602" s="102"/>
    </row>
    <row r="603" spans="20:20" s="20" customFormat="1" x14ac:dyDescent="0.2">
      <c r="T603" s="102"/>
    </row>
    <row r="604" spans="20:20" s="20" customFormat="1" x14ac:dyDescent="0.2">
      <c r="T604" s="102"/>
    </row>
    <row r="605" spans="20:20" s="20" customFormat="1" x14ac:dyDescent="0.2">
      <c r="T605" s="102"/>
    </row>
    <row r="606" spans="20:20" s="20" customFormat="1" x14ac:dyDescent="0.2">
      <c r="T606" s="102"/>
    </row>
    <row r="607" spans="20:20" s="20" customFormat="1" x14ac:dyDescent="0.2">
      <c r="T607" s="102"/>
    </row>
    <row r="608" spans="20:20" s="20" customFormat="1" x14ac:dyDescent="0.2">
      <c r="T608" s="102"/>
    </row>
    <row r="609" spans="20:20" s="20" customFormat="1" x14ac:dyDescent="0.2">
      <c r="T609" s="102"/>
    </row>
    <row r="610" spans="20:20" s="20" customFormat="1" x14ac:dyDescent="0.2">
      <c r="T610" s="102"/>
    </row>
    <row r="611" spans="20:20" s="20" customFormat="1" x14ac:dyDescent="0.2">
      <c r="T611" s="102"/>
    </row>
    <row r="612" spans="20:20" s="20" customFormat="1" x14ac:dyDescent="0.2">
      <c r="T612" s="102"/>
    </row>
    <row r="613" spans="20:20" s="20" customFormat="1" x14ac:dyDescent="0.2">
      <c r="T613" s="102"/>
    </row>
    <row r="614" spans="20:20" s="20" customFormat="1" x14ac:dyDescent="0.2">
      <c r="T614" s="102"/>
    </row>
    <row r="615" spans="20:20" s="20" customFormat="1" x14ac:dyDescent="0.2">
      <c r="T615" s="102"/>
    </row>
    <row r="616" spans="20:20" s="20" customFormat="1" x14ac:dyDescent="0.2">
      <c r="T616" s="102"/>
    </row>
    <row r="617" spans="20:20" s="20" customFormat="1" x14ac:dyDescent="0.2">
      <c r="T617" s="102"/>
    </row>
    <row r="618" spans="20:20" s="20" customFormat="1" x14ac:dyDescent="0.2">
      <c r="T618" s="102"/>
    </row>
    <row r="619" spans="20:20" s="20" customFormat="1" x14ac:dyDescent="0.2">
      <c r="T619" s="102"/>
    </row>
    <row r="620" spans="20:20" s="20" customFormat="1" x14ac:dyDescent="0.2">
      <c r="T620" s="102"/>
    </row>
    <row r="621" spans="20:20" s="20" customFormat="1" x14ac:dyDescent="0.2">
      <c r="T621" s="102"/>
    </row>
    <row r="622" spans="20:20" s="20" customFormat="1" x14ac:dyDescent="0.2">
      <c r="T622" s="102"/>
    </row>
    <row r="623" spans="20:20" s="20" customFormat="1" x14ac:dyDescent="0.2">
      <c r="T623" s="102"/>
    </row>
    <row r="624" spans="20:20" s="20" customFormat="1" x14ac:dyDescent="0.2">
      <c r="T624" s="102"/>
    </row>
    <row r="625" spans="20:20" s="20" customFormat="1" x14ac:dyDescent="0.2">
      <c r="T625" s="102"/>
    </row>
    <row r="626" spans="20:20" s="20" customFormat="1" x14ac:dyDescent="0.2">
      <c r="T626" s="102"/>
    </row>
    <row r="627" spans="20:20" s="20" customFormat="1" x14ac:dyDescent="0.2">
      <c r="T627" s="102"/>
    </row>
  </sheetData>
  <sheetProtection password="DAA7" sheet="1" objects="1" scenarios="1"/>
  <mergeCells count="74">
    <mergeCell ref="I27:J27"/>
    <mergeCell ref="P27:Q27"/>
    <mergeCell ref="I24:J24"/>
    <mergeCell ref="P24:Q24"/>
    <mergeCell ref="I25:J25"/>
    <mergeCell ref="P25:Q25"/>
    <mergeCell ref="I26:J26"/>
    <mergeCell ref="P26:Q26"/>
    <mergeCell ref="K24:L24"/>
    <mergeCell ref="K27:L27"/>
    <mergeCell ref="I21:J21"/>
    <mergeCell ref="P21:Q21"/>
    <mergeCell ref="I22:J22"/>
    <mergeCell ref="P22:Q22"/>
    <mergeCell ref="I23:J23"/>
    <mergeCell ref="P23:Q23"/>
    <mergeCell ref="K21:L21"/>
    <mergeCell ref="I13:J13"/>
    <mergeCell ref="N13:O27"/>
    <mergeCell ref="P13:Q13"/>
    <mergeCell ref="I14:J14"/>
    <mergeCell ref="P14:Q14"/>
    <mergeCell ref="I15:J15"/>
    <mergeCell ref="P15:Q15"/>
    <mergeCell ref="I16:J16"/>
    <mergeCell ref="P16:Q16"/>
    <mergeCell ref="I17:J17"/>
    <mergeCell ref="P17:Q17"/>
    <mergeCell ref="I18:J18"/>
    <mergeCell ref="P18:Q18"/>
    <mergeCell ref="I19:J19"/>
    <mergeCell ref="P19:Q19"/>
    <mergeCell ref="I20:J20"/>
    <mergeCell ref="R11:S12"/>
    <mergeCell ref="A11:A12"/>
    <mergeCell ref="E6:F6"/>
    <mergeCell ref="B11:H11"/>
    <mergeCell ref="I11:J12"/>
    <mergeCell ref="B6:C6"/>
    <mergeCell ref="B7:C7"/>
    <mergeCell ref="K14:L14"/>
    <mergeCell ref="P11:Q12"/>
    <mergeCell ref="K16:L16"/>
    <mergeCell ref="K11:L11"/>
    <mergeCell ref="M11:M12"/>
    <mergeCell ref="N11:O12"/>
    <mergeCell ref="K12:L12"/>
    <mergeCell ref="T11:T12"/>
    <mergeCell ref="P20:Q20"/>
    <mergeCell ref="R14:S14"/>
    <mergeCell ref="K15:L15"/>
    <mergeCell ref="R15:S15"/>
    <mergeCell ref="R16:S16"/>
    <mergeCell ref="K17:L17"/>
    <mergeCell ref="R17:S17"/>
    <mergeCell ref="K18:L18"/>
    <mergeCell ref="R18:S18"/>
    <mergeCell ref="K19:L19"/>
    <mergeCell ref="R19:S19"/>
    <mergeCell ref="K20:L20"/>
    <mergeCell ref="R20:S20"/>
    <mergeCell ref="K13:L13"/>
    <mergeCell ref="R13:S13"/>
    <mergeCell ref="R21:S21"/>
    <mergeCell ref="K22:L22"/>
    <mergeCell ref="R22:S22"/>
    <mergeCell ref="K23:L23"/>
    <mergeCell ref="R23:S23"/>
    <mergeCell ref="R27:S27"/>
    <mergeCell ref="R24:S24"/>
    <mergeCell ref="K25:L25"/>
    <mergeCell ref="R25:S25"/>
    <mergeCell ref="K26:L26"/>
    <mergeCell ref="R26:S26"/>
  </mergeCells>
  <conditionalFormatting sqref="A9">
    <cfRule type="cellIs" dxfId="5" priority="2" operator="equal">
      <formula>"ERROR"</formula>
    </cfRule>
  </conditionalFormatting>
  <conditionalFormatting sqref="A9">
    <cfRule type="containsText" dxfId="4" priority="1" operator="containsText" text="Cofinançament no pot ser superior a la despesa">
      <formula>NOT(ISERROR(SEARCH("Cofinançament no pot ser superior a la despesa",A9)))</formula>
    </cfRule>
  </conditionalFormatting>
  <dataValidations count="3">
    <dataValidation type="textLength" operator="notEqual" allowBlank="1" showInputMessage="1" showErrorMessage="1" sqref="P6:R6">
      <formula1>9</formula1>
    </dataValidation>
    <dataValidation type="decimal" operator="greaterThanOrEqual" allowBlank="1" showInputMessage="1" showErrorMessage="1" sqref="N13 B13:I27">
      <formula1>0</formula1>
    </dataValidation>
    <dataValidation type="textLength" operator="equal" allowBlank="1" showInputMessage="1" showErrorMessage="1" sqref="M6:N6">
      <formula1>9</formula1>
    </dataValidation>
  </dataValidations>
  <hyperlinks>
    <hyperlink ref="D6" location="'RESUM I PRESSUPOST EIXOS A,B, E'!A63" display="NIF (1)"/>
    <hyperlink ref="A7" location="'RESUM I PRESSUPOST EIXOS A,B, E'!A63" display="NOM DEL PROJECTE (1)"/>
    <hyperlink ref="A6" location="'RESUM I PRESSUPOST EIXOS A,B, E'!A63" display="ENTITAT SOL·LICITANT (1)"/>
  </hyperlink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ull6"/>
  <dimension ref="A1:BA337"/>
  <sheetViews>
    <sheetView topLeftCell="C13" zoomScale="80" zoomScaleNormal="80" workbookViewId="0">
      <selection activeCell="S30" sqref="S30"/>
    </sheetView>
  </sheetViews>
  <sheetFormatPr defaultColWidth="8.81640625" defaultRowHeight="10" x14ac:dyDescent="0.2"/>
  <cols>
    <col min="1" max="1" width="35.54296875" style="106" customWidth="1"/>
    <col min="2" max="2" width="16.1796875" style="106" customWidth="1"/>
    <col min="3" max="3" width="15" style="106" customWidth="1"/>
    <col min="4" max="4" width="9.453125" style="106" customWidth="1"/>
    <col min="5" max="5" width="15.54296875" style="106" customWidth="1"/>
    <col min="6" max="6" width="12.1796875" style="106" customWidth="1"/>
    <col min="7" max="7" width="13.81640625" style="106" customWidth="1"/>
    <col min="8" max="8" width="17.81640625" style="106" customWidth="1"/>
    <col min="9" max="9" width="12.1796875" style="106" customWidth="1"/>
    <col min="10" max="10" width="14.1796875" style="106" customWidth="1"/>
    <col min="11" max="11" width="22.54296875" style="106" customWidth="1"/>
    <col min="12" max="12" width="20.1796875" style="106" customWidth="1"/>
    <col min="13" max="13" width="21.54296875" style="106" customWidth="1"/>
    <col min="14" max="14" width="17.1796875" style="106" customWidth="1"/>
    <col min="15" max="15" width="19.81640625" style="106" customWidth="1"/>
    <col min="16" max="16" width="19.1796875" style="106" customWidth="1"/>
    <col min="17" max="17" width="18.1796875" style="106" customWidth="1"/>
    <col min="18" max="18" width="10.81640625" style="106" customWidth="1"/>
    <col min="19" max="19" width="19.1796875" style="106" customWidth="1"/>
    <col min="20" max="20" width="18.81640625" style="119" customWidth="1"/>
    <col min="21" max="21" width="19.81640625" style="20" customWidth="1"/>
    <col min="22" max="22" width="7.54296875" style="20" customWidth="1"/>
    <col min="23" max="23" width="17.1796875" style="20" customWidth="1"/>
    <col min="24" max="24" width="11.453125" style="20" customWidth="1"/>
    <col min="25" max="25" width="14.54296875" style="20" customWidth="1"/>
    <col min="26" max="27" width="11.453125" style="20" customWidth="1"/>
    <col min="28" max="28" width="13.54296875" style="20" customWidth="1"/>
    <col min="29" max="29" width="10.54296875" style="20" customWidth="1"/>
    <col min="30" max="51" width="8.81640625" style="20"/>
    <col min="52" max="16384" width="8.81640625" style="106"/>
  </cols>
  <sheetData>
    <row r="1" spans="1:53" s="20" customFormat="1" x14ac:dyDescent="0.2">
      <c r="T1" s="102"/>
    </row>
    <row r="2" spans="1:53" s="20" customFormat="1" x14ac:dyDescent="0.2">
      <c r="T2" s="102"/>
    </row>
    <row r="3" spans="1:53" s="20" customFormat="1" x14ac:dyDescent="0.2">
      <c r="T3" s="102"/>
    </row>
    <row r="4" spans="1:53" s="125" customFormat="1" ht="18" x14ac:dyDescent="0.4">
      <c r="A4" s="124" t="s">
        <v>1141</v>
      </c>
      <c r="B4" s="98"/>
      <c r="C4" s="98"/>
      <c r="D4" s="98"/>
      <c r="E4" s="98"/>
      <c r="F4" s="98"/>
      <c r="G4" s="98"/>
      <c r="H4" s="98"/>
      <c r="I4" s="98"/>
      <c r="J4" s="98"/>
      <c r="K4" s="98"/>
      <c r="L4" s="98"/>
      <c r="M4" s="98"/>
      <c r="N4" s="109"/>
      <c r="O4" s="109"/>
      <c r="P4" s="109"/>
      <c r="Q4" s="109"/>
      <c r="R4" s="109"/>
      <c r="S4" s="109"/>
      <c r="T4" s="110"/>
      <c r="U4" s="111"/>
      <c r="V4" s="109"/>
      <c r="W4" s="109"/>
      <c r="X4" s="109"/>
      <c r="Y4" s="112"/>
      <c r="Z4" s="109"/>
      <c r="AA4" s="109"/>
      <c r="AB4" s="109"/>
      <c r="AC4" s="109"/>
      <c r="AD4" s="113"/>
      <c r="AE4" s="113"/>
      <c r="AF4" s="113"/>
      <c r="AG4" s="113"/>
      <c r="AH4" s="113"/>
      <c r="AI4" s="113"/>
      <c r="AJ4" s="113"/>
      <c r="AK4" s="113"/>
      <c r="AL4" s="113"/>
      <c r="AM4" s="113"/>
      <c r="AN4" s="113"/>
      <c r="AO4" s="113"/>
      <c r="AP4" s="113"/>
      <c r="AQ4" s="113"/>
      <c r="AR4" s="113"/>
      <c r="AS4" s="113"/>
      <c r="AT4" s="113"/>
      <c r="AU4" s="113"/>
      <c r="AV4" s="113"/>
      <c r="AW4" s="113"/>
      <c r="AX4" s="113"/>
      <c r="AY4" s="113"/>
      <c r="AZ4" s="113"/>
      <c r="BA4" s="113"/>
    </row>
    <row r="5" spans="1:53" s="20" customFormat="1" x14ac:dyDescent="0.2">
      <c r="T5" s="102"/>
    </row>
    <row r="6" spans="1:53" s="82" customFormat="1" ht="18.649999999999999" customHeight="1" x14ac:dyDescent="0.25">
      <c r="A6" s="79" t="s">
        <v>14</v>
      </c>
      <c r="B6" s="381" t="str">
        <f>IF(OR('DADES ECONÒMIQUES'!F8=Full2!H4,'DADES ECONÒMIQUES'!F8=Full2!H5),'DADES ECONÒMIQUES'!B3,"")</f>
        <v/>
      </c>
      <c r="C6" s="382"/>
      <c r="D6" s="79" t="s">
        <v>28</v>
      </c>
      <c r="E6" s="364" t="str">
        <f>IF(OR('DADES ECONÒMIQUES'!F8=Full2!H4,'DADES ECONÒMIQUES'!F8=Full2!H5),'DADES ECONÒMIQUES'!J3,"")</f>
        <v/>
      </c>
      <c r="F6" s="365"/>
      <c r="G6" s="20"/>
      <c r="H6" s="126"/>
      <c r="I6" s="115"/>
      <c r="J6" s="115"/>
      <c r="K6" s="115"/>
      <c r="L6" s="115"/>
      <c r="M6" s="115"/>
      <c r="N6" s="115"/>
      <c r="O6" s="80"/>
      <c r="P6" s="81"/>
      <c r="Q6" s="81"/>
      <c r="R6" s="81"/>
      <c r="S6" s="80"/>
      <c r="T6" s="80"/>
      <c r="U6" s="80"/>
      <c r="V6" s="80"/>
      <c r="W6" s="80"/>
      <c r="X6" s="80"/>
      <c r="Y6" s="80"/>
      <c r="Z6" s="80"/>
      <c r="AA6" s="80"/>
      <c r="AB6" s="80"/>
      <c r="AC6" s="80"/>
      <c r="AD6" s="80"/>
      <c r="AE6" s="80"/>
      <c r="AF6" s="80"/>
      <c r="AG6" s="80"/>
      <c r="AH6" s="80"/>
      <c r="AI6" s="80"/>
      <c r="AJ6" s="80"/>
      <c r="AK6" s="80"/>
      <c r="AL6" s="80"/>
      <c r="AM6" s="80"/>
      <c r="AN6" s="80"/>
      <c r="AO6" s="80"/>
      <c r="AP6" s="80"/>
      <c r="AQ6" s="80"/>
      <c r="AR6" s="80"/>
      <c r="AS6" s="80"/>
      <c r="AT6" s="80"/>
      <c r="AU6" s="80"/>
      <c r="AV6" s="80"/>
      <c r="AW6" s="80"/>
      <c r="AX6" s="80"/>
      <c r="AY6" s="80"/>
    </row>
    <row r="7" spans="1:53" s="82" customFormat="1" ht="20.9" customHeight="1" x14ac:dyDescent="0.25">
      <c r="A7" s="79" t="s">
        <v>15</v>
      </c>
      <c r="B7" s="289" t="str">
        <f>IF(OR('DADES ECONÒMIQUES'!F8=Full2!H4,'DADES ECONÒMIQUES'!F8=Full2!H5),'DADES ECONÒMIQUES'!B4,"")</f>
        <v/>
      </c>
      <c r="C7" s="289"/>
      <c r="D7" s="115"/>
      <c r="E7" s="115"/>
      <c r="F7" s="115"/>
      <c r="G7" s="115"/>
      <c r="H7" s="115"/>
      <c r="I7" s="115"/>
      <c r="J7" s="115"/>
      <c r="K7" s="115"/>
      <c r="L7" s="115"/>
      <c r="M7" s="115"/>
      <c r="N7" s="115"/>
      <c r="O7" s="115"/>
      <c r="P7" s="81"/>
      <c r="Q7" s="81"/>
      <c r="R7" s="81"/>
      <c r="S7" s="80"/>
      <c r="T7" s="80"/>
      <c r="U7" s="80"/>
      <c r="V7" s="80"/>
      <c r="W7" s="80"/>
      <c r="X7" s="80"/>
      <c r="Y7" s="80"/>
      <c r="Z7" s="80"/>
      <c r="AA7" s="80"/>
      <c r="AB7" s="80"/>
      <c r="AC7" s="80"/>
      <c r="AD7" s="80"/>
      <c r="AE7" s="80"/>
      <c r="AF7" s="80"/>
      <c r="AG7" s="80"/>
      <c r="AH7" s="80"/>
      <c r="AI7" s="80"/>
      <c r="AJ7" s="80"/>
      <c r="AK7" s="80"/>
      <c r="AL7" s="80"/>
      <c r="AM7" s="80"/>
      <c r="AN7" s="80"/>
      <c r="AO7" s="80"/>
      <c r="AP7" s="80"/>
      <c r="AQ7" s="80"/>
      <c r="AR7" s="80"/>
      <c r="AS7" s="80"/>
      <c r="AT7" s="80"/>
      <c r="AU7" s="80"/>
      <c r="AV7" s="80"/>
      <c r="AW7" s="80"/>
      <c r="AX7" s="80"/>
      <c r="AY7" s="80"/>
    </row>
    <row r="8" spans="1:53" s="20" customFormat="1" ht="18" customHeight="1" x14ac:dyDescent="0.3">
      <c r="A8" s="79" t="s">
        <v>81</v>
      </c>
      <c r="B8" s="72"/>
      <c r="C8" s="269" t="s">
        <v>1197</v>
      </c>
      <c r="T8" s="102"/>
    </row>
    <row r="9" spans="1:53" s="20" customFormat="1" ht="29.15" customHeight="1" x14ac:dyDescent="0.2">
      <c r="G9" s="132"/>
      <c r="T9" s="102"/>
    </row>
    <row r="10" spans="1:53" s="20" customFormat="1" ht="29.15" customHeight="1" x14ac:dyDescent="0.2">
      <c r="A10" s="104"/>
      <c r="T10" s="102"/>
    </row>
    <row r="11" spans="1:53" s="20" customFormat="1" ht="10.5" thickBot="1" x14ac:dyDescent="0.25">
      <c r="T11" s="102"/>
    </row>
    <row r="12" spans="1:53" ht="64.5" customHeight="1" thickBot="1" x14ac:dyDescent="0.25">
      <c r="A12" s="324" t="s">
        <v>1164</v>
      </c>
      <c r="B12" s="335" t="s">
        <v>1175</v>
      </c>
      <c r="C12" s="335"/>
      <c r="D12" s="335"/>
      <c r="E12" s="335"/>
      <c r="F12" s="335"/>
      <c r="G12" s="335"/>
      <c r="H12" s="336"/>
      <c r="I12" s="341" t="s">
        <v>1172</v>
      </c>
      <c r="J12" s="342"/>
      <c r="K12" s="347" t="s">
        <v>1176</v>
      </c>
      <c r="L12" s="348"/>
      <c r="M12" s="333" t="s">
        <v>1169</v>
      </c>
      <c r="N12" s="316" t="s">
        <v>1185</v>
      </c>
      <c r="O12" s="317"/>
      <c r="P12" s="316" t="s">
        <v>21</v>
      </c>
      <c r="Q12" s="317"/>
      <c r="R12" s="316" t="s">
        <v>22</v>
      </c>
      <c r="S12" s="317"/>
      <c r="T12" s="311" t="s">
        <v>27</v>
      </c>
    </row>
    <row r="13" spans="1:53" s="108" customFormat="1" ht="106" customHeight="1" thickBot="1" x14ac:dyDescent="0.4">
      <c r="A13" s="325"/>
      <c r="B13" s="116" t="s">
        <v>1</v>
      </c>
      <c r="C13" s="117" t="s">
        <v>6</v>
      </c>
      <c r="D13" s="117" t="s">
        <v>7</v>
      </c>
      <c r="E13" s="117" t="s">
        <v>24</v>
      </c>
      <c r="F13" s="117" t="s">
        <v>3</v>
      </c>
      <c r="G13" s="117" t="s">
        <v>8</v>
      </c>
      <c r="H13" s="117" t="s">
        <v>16</v>
      </c>
      <c r="I13" s="398"/>
      <c r="J13" s="399"/>
      <c r="K13" s="362" t="s">
        <v>1168</v>
      </c>
      <c r="L13" s="363"/>
      <c r="M13" s="334"/>
      <c r="N13" s="318"/>
      <c r="O13" s="319"/>
      <c r="P13" s="318"/>
      <c r="Q13" s="319"/>
      <c r="R13" s="318"/>
      <c r="S13" s="319"/>
      <c r="T13" s="312"/>
      <c r="U13" s="118"/>
      <c r="V13" s="118"/>
      <c r="W13" s="118"/>
      <c r="X13" s="118"/>
      <c r="Y13" s="118"/>
      <c r="Z13" s="118"/>
      <c r="AA13" s="118"/>
      <c r="AB13" s="118"/>
      <c r="AC13" s="118"/>
      <c r="AD13" s="118"/>
      <c r="AE13" s="118"/>
      <c r="AF13" s="118"/>
      <c r="AG13" s="118"/>
      <c r="AH13" s="118"/>
      <c r="AI13" s="118"/>
      <c r="AJ13" s="118"/>
      <c r="AK13" s="118"/>
      <c r="AL13" s="118"/>
      <c r="AM13" s="118"/>
      <c r="AN13" s="118"/>
      <c r="AO13" s="118"/>
      <c r="AP13" s="118"/>
      <c r="AQ13" s="118"/>
      <c r="AR13" s="118"/>
      <c r="AS13" s="118"/>
      <c r="AT13" s="118"/>
      <c r="AU13" s="118"/>
      <c r="AV13" s="118"/>
      <c r="AW13" s="118"/>
      <c r="AX13" s="118"/>
      <c r="AY13" s="118"/>
    </row>
    <row r="14" spans="1:53" ht="35.15" customHeight="1" thickBot="1" x14ac:dyDescent="0.25">
      <c r="A14" s="5"/>
      <c r="B14" s="7"/>
      <c r="C14" s="8"/>
      <c r="D14" s="8"/>
      <c r="E14" s="8"/>
      <c r="F14" s="8"/>
      <c r="G14" s="8"/>
      <c r="H14" s="70"/>
      <c r="I14" s="387">
        <f>SUM(B14:H14)</f>
        <v>0</v>
      </c>
      <c r="J14" s="388"/>
      <c r="K14" s="358"/>
      <c r="L14" s="359"/>
      <c r="M14" s="4">
        <f>I14+K14</f>
        <v>0</v>
      </c>
      <c r="N14" s="389"/>
      <c r="O14" s="390"/>
      <c r="P14" s="395"/>
      <c r="Q14" s="396"/>
      <c r="R14" s="397"/>
      <c r="S14" s="396"/>
      <c r="T14" s="54">
        <f>P14+R14</f>
        <v>0</v>
      </c>
    </row>
    <row r="15" spans="1:53" ht="32.25" customHeight="1" thickBot="1" x14ac:dyDescent="0.25">
      <c r="A15" s="1"/>
      <c r="B15" s="2"/>
      <c r="C15" s="3"/>
      <c r="D15" s="3"/>
      <c r="E15" s="3"/>
      <c r="F15" s="3"/>
      <c r="G15" s="3"/>
      <c r="H15" s="3"/>
      <c r="I15" s="383">
        <f t="shared" ref="I15:I28" si="0">SUM(B15:H15)</f>
        <v>0</v>
      </c>
      <c r="J15" s="384"/>
      <c r="K15" s="355"/>
      <c r="L15" s="356"/>
      <c r="M15" s="4">
        <f t="shared" ref="M15:M28" si="1">I15+K15</f>
        <v>0</v>
      </c>
      <c r="N15" s="391"/>
      <c r="O15" s="392"/>
      <c r="P15" s="385"/>
      <c r="Q15" s="386"/>
      <c r="R15" s="400"/>
      <c r="S15" s="386"/>
      <c r="T15" s="54">
        <f t="shared" ref="T15:T28" si="2">P15+R15</f>
        <v>0</v>
      </c>
    </row>
    <row r="16" spans="1:53" ht="33.75" customHeight="1" thickBot="1" x14ac:dyDescent="0.25">
      <c r="A16" s="1"/>
      <c r="B16" s="2"/>
      <c r="C16" s="3"/>
      <c r="D16" s="3"/>
      <c r="E16" s="3"/>
      <c r="F16" s="3"/>
      <c r="G16" s="3"/>
      <c r="H16" s="3"/>
      <c r="I16" s="383">
        <f t="shared" si="0"/>
        <v>0</v>
      </c>
      <c r="J16" s="384"/>
      <c r="K16" s="355"/>
      <c r="L16" s="356"/>
      <c r="M16" s="4">
        <f t="shared" si="1"/>
        <v>0</v>
      </c>
      <c r="N16" s="391"/>
      <c r="O16" s="392"/>
      <c r="P16" s="385"/>
      <c r="Q16" s="386"/>
      <c r="R16" s="385"/>
      <c r="S16" s="386"/>
      <c r="T16" s="54">
        <f t="shared" si="2"/>
        <v>0</v>
      </c>
    </row>
    <row r="17" spans="1:51" ht="33" customHeight="1" thickBot="1" x14ac:dyDescent="0.25">
      <c r="A17" s="1"/>
      <c r="B17" s="2"/>
      <c r="C17" s="3"/>
      <c r="D17" s="3"/>
      <c r="E17" s="3"/>
      <c r="F17" s="3"/>
      <c r="G17" s="3"/>
      <c r="H17" s="3"/>
      <c r="I17" s="383">
        <f t="shared" si="0"/>
        <v>0</v>
      </c>
      <c r="J17" s="384"/>
      <c r="K17" s="355"/>
      <c r="L17" s="356"/>
      <c r="M17" s="4">
        <f t="shared" si="1"/>
        <v>0</v>
      </c>
      <c r="N17" s="391"/>
      <c r="O17" s="392"/>
      <c r="P17" s="385"/>
      <c r="Q17" s="386"/>
      <c r="R17" s="385"/>
      <c r="S17" s="386"/>
      <c r="T17" s="54">
        <f t="shared" si="2"/>
        <v>0</v>
      </c>
    </row>
    <row r="18" spans="1:51" ht="34.5" customHeight="1" thickBot="1" x14ac:dyDescent="0.25">
      <c r="A18" s="1"/>
      <c r="B18" s="2"/>
      <c r="C18" s="3"/>
      <c r="D18" s="3"/>
      <c r="E18" s="3"/>
      <c r="F18" s="3"/>
      <c r="G18" s="3"/>
      <c r="H18" s="3"/>
      <c r="I18" s="383">
        <f t="shared" si="0"/>
        <v>0</v>
      </c>
      <c r="J18" s="384"/>
      <c r="K18" s="355"/>
      <c r="L18" s="356"/>
      <c r="M18" s="4">
        <f t="shared" si="1"/>
        <v>0</v>
      </c>
      <c r="N18" s="391"/>
      <c r="O18" s="392"/>
      <c r="P18" s="385"/>
      <c r="Q18" s="386"/>
      <c r="R18" s="385"/>
      <c r="S18" s="386"/>
      <c r="T18" s="54">
        <f t="shared" si="2"/>
        <v>0</v>
      </c>
    </row>
    <row r="19" spans="1:51" ht="34.5" customHeight="1" thickBot="1" x14ac:dyDescent="0.25">
      <c r="A19" s="1"/>
      <c r="B19" s="2"/>
      <c r="C19" s="3"/>
      <c r="D19" s="3"/>
      <c r="E19" s="3"/>
      <c r="F19" s="3"/>
      <c r="G19" s="3"/>
      <c r="H19" s="3"/>
      <c r="I19" s="383">
        <f t="shared" si="0"/>
        <v>0</v>
      </c>
      <c r="J19" s="384"/>
      <c r="K19" s="355"/>
      <c r="L19" s="356"/>
      <c r="M19" s="4">
        <f t="shared" si="1"/>
        <v>0</v>
      </c>
      <c r="N19" s="391"/>
      <c r="O19" s="392"/>
      <c r="P19" s="385"/>
      <c r="Q19" s="386"/>
      <c r="R19" s="385"/>
      <c r="S19" s="386"/>
      <c r="T19" s="54">
        <f t="shared" si="2"/>
        <v>0</v>
      </c>
    </row>
    <row r="20" spans="1:51" ht="34.5" customHeight="1" thickBot="1" x14ac:dyDescent="0.25">
      <c r="A20" s="1"/>
      <c r="B20" s="2"/>
      <c r="C20" s="3"/>
      <c r="D20" s="3"/>
      <c r="E20" s="3"/>
      <c r="F20" s="3"/>
      <c r="G20" s="3"/>
      <c r="H20" s="3"/>
      <c r="I20" s="383">
        <f t="shared" si="0"/>
        <v>0</v>
      </c>
      <c r="J20" s="384"/>
      <c r="K20" s="355"/>
      <c r="L20" s="356"/>
      <c r="M20" s="4">
        <f t="shared" si="1"/>
        <v>0</v>
      </c>
      <c r="N20" s="391"/>
      <c r="O20" s="392"/>
      <c r="P20" s="385"/>
      <c r="Q20" s="386"/>
      <c r="R20" s="385"/>
      <c r="S20" s="386"/>
      <c r="T20" s="54">
        <f t="shared" si="2"/>
        <v>0</v>
      </c>
    </row>
    <row r="21" spans="1:51" ht="34.5" customHeight="1" thickBot="1" x14ac:dyDescent="0.25">
      <c r="A21" s="1"/>
      <c r="B21" s="2"/>
      <c r="C21" s="3"/>
      <c r="D21" s="3"/>
      <c r="E21" s="3"/>
      <c r="F21" s="3"/>
      <c r="G21" s="3"/>
      <c r="H21" s="3"/>
      <c r="I21" s="383">
        <f t="shared" si="0"/>
        <v>0</v>
      </c>
      <c r="J21" s="384"/>
      <c r="K21" s="355"/>
      <c r="L21" s="356"/>
      <c r="M21" s="4">
        <f t="shared" si="1"/>
        <v>0</v>
      </c>
      <c r="N21" s="391"/>
      <c r="O21" s="392"/>
      <c r="P21" s="385"/>
      <c r="Q21" s="386"/>
      <c r="R21" s="385"/>
      <c r="S21" s="386"/>
      <c r="T21" s="54">
        <f t="shared" si="2"/>
        <v>0</v>
      </c>
    </row>
    <row r="22" spans="1:51" ht="34.5" customHeight="1" thickBot="1" x14ac:dyDescent="0.25">
      <c r="A22" s="1"/>
      <c r="B22" s="2"/>
      <c r="C22" s="3"/>
      <c r="D22" s="3"/>
      <c r="E22" s="3"/>
      <c r="F22" s="3"/>
      <c r="G22" s="3"/>
      <c r="H22" s="3"/>
      <c r="I22" s="383">
        <f t="shared" si="0"/>
        <v>0</v>
      </c>
      <c r="J22" s="384"/>
      <c r="K22" s="355"/>
      <c r="L22" s="356"/>
      <c r="M22" s="4">
        <f t="shared" si="1"/>
        <v>0</v>
      </c>
      <c r="N22" s="391"/>
      <c r="O22" s="392"/>
      <c r="P22" s="385"/>
      <c r="Q22" s="386"/>
      <c r="R22" s="385"/>
      <c r="S22" s="386"/>
      <c r="T22" s="54">
        <f t="shared" si="2"/>
        <v>0</v>
      </c>
    </row>
    <row r="23" spans="1:51" ht="34.5" customHeight="1" thickBot="1" x14ac:dyDescent="0.25">
      <c r="A23" s="1"/>
      <c r="B23" s="2"/>
      <c r="C23" s="3"/>
      <c r="D23" s="3"/>
      <c r="E23" s="3"/>
      <c r="F23" s="3"/>
      <c r="G23" s="3"/>
      <c r="H23" s="3"/>
      <c r="I23" s="383">
        <f t="shared" si="0"/>
        <v>0</v>
      </c>
      <c r="J23" s="384"/>
      <c r="K23" s="355"/>
      <c r="L23" s="356"/>
      <c r="M23" s="4">
        <f t="shared" si="1"/>
        <v>0</v>
      </c>
      <c r="N23" s="391"/>
      <c r="O23" s="392"/>
      <c r="P23" s="385"/>
      <c r="Q23" s="386"/>
      <c r="R23" s="385"/>
      <c r="S23" s="386"/>
      <c r="T23" s="54">
        <f t="shared" si="2"/>
        <v>0</v>
      </c>
    </row>
    <row r="24" spans="1:51" ht="34.5" customHeight="1" thickBot="1" x14ac:dyDescent="0.25">
      <c r="A24" s="1"/>
      <c r="B24" s="2"/>
      <c r="C24" s="3"/>
      <c r="D24" s="3"/>
      <c r="E24" s="3"/>
      <c r="F24" s="3"/>
      <c r="G24" s="3"/>
      <c r="H24" s="3"/>
      <c r="I24" s="383">
        <f t="shared" si="0"/>
        <v>0</v>
      </c>
      <c r="J24" s="384"/>
      <c r="K24" s="355"/>
      <c r="L24" s="356"/>
      <c r="M24" s="4">
        <f t="shared" si="1"/>
        <v>0</v>
      </c>
      <c r="N24" s="391"/>
      <c r="O24" s="392"/>
      <c r="P24" s="385"/>
      <c r="Q24" s="386"/>
      <c r="R24" s="385"/>
      <c r="S24" s="386"/>
      <c r="T24" s="54">
        <f t="shared" si="2"/>
        <v>0</v>
      </c>
    </row>
    <row r="25" spans="1:51" ht="34.5" customHeight="1" thickBot="1" x14ac:dyDescent="0.25">
      <c r="A25" s="1"/>
      <c r="B25" s="2"/>
      <c r="C25" s="3"/>
      <c r="D25" s="3"/>
      <c r="E25" s="3"/>
      <c r="F25" s="3"/>
      <c r="G25" s="3"/>
      <c r="H25" s="3"/>
      <c r="I25" s="383">
        <f t="shared" si="0"/>
        <v>0</v>
      </c>
      <c r="J25" s="384"/>
      <c r="K25" s="355"/>
      <c r="L25" s="356"/>
      <c r="M25" s="4">
        <f t="shared" si="1"/>
        <v>0</v>
      </c>
      <c r="N25" s="391"/>
      <c r="O25" s="392"/>
      <c r="P25" s="385"/>
      <c r="Q25" s="386"/>
      <c r="R25" s="385"/>
      <c r="S25" s="386"/>
      <c r="T25" s="54">
        <f t="shared" si="2"/>
        <v>0</v>
      </c>
    </row>
    <row r="26" spans="1:51" ht="34.5" customHeight="1" thickBot="1" x14ac:dyDescent="0.25">
      <c r="A26" s="1"/>
      <c r="B26" s="2"/>
      <c r="C26" s="3"/>
      <c r="D26" s="3"/>
      <c r="E26" s="3"/>
      <c r="F26" s="3"/>
      <c r="G26" s="3"/>
      <c r="H26" s="3"/>
      <c r="I26" s="383">
        <f t="shared" si="0"/>
        <v>0</v>
      </c>
      <c r="J26" s="384"/>
      <c r="K26" s="355"/>
      <c r="L26" s="356"/>
      <c r="M26" s="4">
        <f t="shared" si="1"/>
        <v>0</v>
      </c>
      <c r="N26" s="391"/>
      <c r="O26" s="392"/>
      <c r="P26" s="385"/>
      <c r="Q26" s="386"/>
      <c r="R26" s="385"/>
      <c r="S26" s="386"/>
      <c r="T26" s="54">
        <f t="shared" si="2"/>
        <v>0</v>
      </c>
    </row>
    <row r="27" spans="1:51" ht="34.5" customHeight="1" thickBot="1" x14ac:dyDescent="0.25">
      <c r="A27" s="1"/>
      <c r="B27" s="2"/>
      <c r="C27" s="3"/>
      <c r="D27" s="3"/>
      <c r="E27" s="3"/>
      <c r="F27" s="3"/>
      <c r="G27" s="3"/>
      <c r="H27" s="3"/>
      <c r="I27" s="383">
        <f t="shared" si="0"/>
        <v>0</v>
      </c>
      <c r="J27" s="384"/>
      <c r="K27" s="355"/>
      <c r="L27" s="356"/>
      <c r="M27" s="4">
        <f t="shared" si="1"/>
        <v>0</v>
      </c>
      <c r="N27" s="391"/>
      <c r="O27" s="392"/>
      <c r="P27" s="385"/>
      <c r="Q27" s="386"/>
      <c r="R27" s="385"/>
      <c r="S27" s="386"/>
      <c r="T27" s="54">
        <f t="shared" si="2"/>
        <v>0</v>
      </c>
    </row>
    <row r="28" spans="1:51" ht="34.5" customHeight="1" thickBot="1" x14ac:dyDescent="0.25">
      <c r="A28" s="14"/>
      <c r="B28" s="2"/>
      <c r="C28" s="3"/>
      <c r="D28" s="3"/>
      <c r="E28" s="3"/>
      <c r="F28" s="3"/>
      <c r="G28" s="3"/>
      <c r="H28" s="3"/>
      <c r="I28" s="383">
        <f t="shared" si="0"/>
        <v>0</v>
      </c>
      <c r="J28" s="384"/>
      <c r="K28" s="379"/>
      <c r="L28" s="380"/>
      <c r="M28" s="4">
        <f t="shared" si="1"/>
        <v>0</v>
      </c>
      <c r="N28" s="393"/>
      <c r="O28" s="394"/>
      <c r="P28" s="401"/>
      <c r="Q28" s="402"/>
      <c r="R28" s="401"/>
      <c r="S28" s="402"/>
      <c r="T28" s="54">
        <f t="shared" si="2"/>
        <v>0</v>
      </c>
    </row>
    <row r="29" spans="1:51" ht="24" customHeight="1" thickBot="1" x14ac:dyDescent="0.45">
      <c r="A29" s="15" t="s">
        <v>0</v>
      </c>
      <c r="B29" s="16">
        <f t="shared" ref="B29:H29" si="3">SUM(B14:B28)</f>
        <v>0</v>
      </c>
      <c r="C29" s="16">
        <f t="shared" si="3"/>
        <v>0</v>
      </c>
      <c r="D29" s="17">
        <f t="shared" si="3"/>
        <v>0</v>
      </c>
      <c r="E29" s="17">
        <f t="shared" si="3"/>
        <v>0</v>
      </c>
      <c r="F29" s="17">
        <f t="shared" si="3"/>
        <v>0</v>
      </c>
      <c r="G29" s="17">
        <f t="shared" si="3"/>
        <v>0</v>
      </c>
      <c r="H29" s="17">
        <f t="shared" si="3"/>
        <v>0</v>
      </c>
      <c r="I29" s="18">
        <f>SUM(I14:J28)</f>
        <v>0</v>
      </c>
      <c r="J29" s="21" t="e">
        <f>I29/M29</f>
        <v>#DIV/0!</v>
      </c>
      <c r="K29" s="4">
        <f>SUM(K14:L28)</f>
        <v>0</v>
      </c>
      <c r="L29" s="21" t="e">
        <f>K29/M29</f>
        <v>#DIV/0!</v>
      </c>
      <c r="M29" s="6">
        <f>SUM(M14:M28)</f>
        <v>0</v>
      </c>
      <c r="N29" s="9">
        <f>SUM(N14:O28)</f>
        <v>0</v>
      </c>
      <c r="O29" s="10" t="e">
        <f>N29/M29</f>
        <v>#DIV/0!</v>
      </c>
      <c r="P29" s="4">
        <f>SUM(P14:Q28)</f>
        <v>0</v>
      </c>
      <c r="Q29" s="21" t="e">
        <f>P29/T29</f>
        <v>#DIV/0!</v>
      </c>
      <c r="R29" s="4">
        <f>SUM(R14:S28)</f>
        <v>0</v>
      </c>
      <c r="S29" s="21" t="e">
        <f>R29/T29</f>
        <v>#DIV/0!</v>
      </c>
      <c r="T29" s="4">
        <f>SUM(T14:T28)</f>
        <v>0</v>
      </c>
      <c r="U29" s="127"/>
    </row>
    <row r="30" spans="1:51" s="119" customFormat="1" ht="78.650000000000006" customHeight="1" thickBot="1" x14ac:dyDescent="0.4">
      <c r="A30" s="102"/>
      <c r="B30" s="102"/>
      <c r="C30" s="102"/>
      <c r="D30" s="102"/>
      <c r="E30" s="102"/>
      <c r="F30" s="102"/>
      <c r="G30" s="102"/>
      <c r="H30" s="102"/>
      <c r="I30" s="102"/>
      <c r="J30" s="50" t="e">
        <f>IF(J29&lt;&gt;0.2,"el percentatge de despesa corrent ha de ser igual a 20% i ara es "&amp;I29/M29,"")</f>
        <v>#DIV/0!</v>
      </c>
      <c r="L30" s="50" t="e">
        <f>IF(L29&lt;&gt;0.8,"el percentege d' inversió ha de ser 80% i ara es "&amp;K29/M29,"")</f>
        <v>#DIV/0!</v>
      </c>
      <c r="M30" s="102"/>
      <c r="N30" s="102"/>
      <c r="O30" s="50" t="e">
        <f>IF(O29&lt;0.3,"el cofinançament ha de ser mínim30%","")</f>
        <v>#DIV/0!</v>
      </c>
      <c r="P30" s="102"/>
      <c r="Q30" s="50" t="e">
        <f>IF(Q29&lt;&gt;0.2,"el percentatge de sol·licitat corrent ha de ser igual a 20% i ara es "&amp;P29/T29,"")</f>
        <v>#DIV/0!</v>
      </c>
      <c r="R30" s="102"/>
      <c r="S30" s="50" t="e">
        <f>IF(S29&lt;&gt;0.8,"el percentatge de sol·licitat inversió ha de ser igual a 80% i ara es "&amp;R29/T29,"")</f>
        <v>#DIV/0!</v>
      </c>
      <c r="T30" s="264" t="str">
        <f>IF(T28&lt;&gt;M28-N28,"Error perquè pressupost menys cofinançament ha de ser igual a sol·licitat","""")</f>
        <v>"</v>
      </c>
      <c r="U30" s="102"/>
      <c r="V30" s="102"/>
      <c r="W30" s="102"/>
      <c r="X30" s="102"/>
      <c r="Y30" s="102"/>
      <c r="Z30" s="102"/>
      <c r="AA30" s="102"/>
      <c r="AB30" s="102"/>
      <c r="AC30" s="102"/>
      <c r="AD30" s="102"/>
      <c r="AE30" s="102"/>
      <c r="AF30" s="102"/>
      <c r="AG30" s="102"/>
      <c r="AH30" s="102"/>
      <c r="AI30" s="102"/>
      <c r="AJ30" s="102"/>
      <c r="AK30" s="102"/>
      <c r="AL30" s="102"/>
      <c r="AM30" s="102"/>
      <c r="AN30" s="102"/>
      <c r="AO30" s="102"/>
      <c r="AP30" s="102"/>
      <c r="AQ30" s="102"/>
      <c r="AR30" s="102"/>
      <c r="AS30" s="102"/>
      <c r="AT30" s="102"/>
      <c r="AU30" s="102"/>
      <c r="AV30" s="102"/>
      <c r="AW30" s="102"/>
      <c r="AX30" s="102"/>
      <c r="AY30" s="102"/>
    </row>
    <row r="31" spans="1:51" s="120" customFormat="1" x14ac:dyDescent="0.2">
      <c r="T31" s="128"/>
    </row>
    <row r="32" spans="1:51" s="120" customFormat="1" x14ac:dyDescent="0.2">
      <c r="T32" s="128"/>
    </row>
    <row r="33" spans="1:20" s="120" customFormat="1" x14ac:dyDescent="0.2">
      <c r="A33" s="120" t="s">
        <v>1198</v>
      </c>
      <c r="T33" s="128"/>
    </row>
    <row r="34" spans="1:20" s="120" customFormat="1" x14ac:dyDescent="0.2">
      <c r="T34" s="128"/>
    </row>
    <row r="35" spans="1:20" s="120" customFormat="1" x14ac:dyDescent="0.2">
      <c r="T35" s="128"/>
    </row>
    <row r="36" spans="1:20" s="120" customFormat="1" x14ac:dyDescent="0.2">
      <c r="M36" s="129"/>
      <c r="N36" s="130"/>
      <c r="P36" s="129"/>
      <c r="T36" s="128"/>
    </row>
    <row r="37" spans="1:20" s="120" customFormat="1" x14ac:dyDescent="0.2">
      <c r="T37" s="128"/>
    </row>
    <row r="38" spans="1:20" s="120" customFormat="1" x14ac:dyDescent="0.2">
      <c r="T38" s="128"/>
    </row>
    <row r="39" spans="1:20" s="120" customFormat="1" x14ac:dyDescent="0.2">
      <c r="T39" s="128"/>
    </row>
    <row r="40" spans="1:20" s="120" customFormat="1" x14ac:dyDescent="0.2">
      <c r="M40" s="131"/>
      <c r="T40" s="128"/>
    </row>
    <row r="41" spans="1:20" s="120" customFormat="1" x14ac:dyDescent="0.2">
      <c r="T41" s="128"/>
    </row>
    <row r="42" spans="1:20" s="120" customFormat="1" x14ac:dyDescent="0.2">
      <c r="T42" s="128"/>
    </row>
    <row r="43" spans="1:20" s="120" customFormat="1" x14ac:dyDescent="0.2">
      <c r="T43" s="128"/>
    </row>
    <row r="44" spans="1:20" s="120" customFormat="1" x14ac:dyDescent="0.2">
      <c r="T44" s="128"/>
    </row>
    <row r="45" spans="1:20" s="120" customFormat="1" x14ac:dyDescent="0.2">
      <c r="T45" s="128"/>
    </row>
    <row r="46" spans="1:20" s="120" customFormat="1" x14ac:dyDescent="0.2">
      <c r="T46" s="128"/>
    </row>
    <row r="47" spans="1:20" s="120" customFormat="1" x14ac:dyDescent="0.2">
      <c r="T47" s="128"/>
    </row>
    <row r="48" spans="1:20" s="120" customFormat="1" x14ac:dyDescent="0.2">
      <c r="T48" s="128"/>
    </row>
    <row r="49" spans="20:20" s="120" customFormat="1" x14ac:dyDescent="0.2">
      <c r="T49" s="128"/>
    </row>
    <row r="50" spans="20:20" s="120" customFormat="1" x14ac:dyDescent="0.2">
      <c r="T50" s="128"/>
    </row>
    <row r="51" spans="20:20" s="120" customFormat="1" x14ac:dyDescent="0.2">
      <c r="T51" s="128"/>
    </row>
    <row r="52" spans="20:20" s="120" customFormat="1" x14ac:dyDescent="0.2">
      <c r="T52" s="128"/>
    </row>
    <row r="53" spans="20:20" s="120" customFormat="1" x14ac:dyDescent="0.2">
      <c r="T53" s="128"/>
    </row>
    <row r="54" spans="20:20" s="120" customFormat="1" x14ac:dyDescent="0.2">
      <c r="T54" s="128"/>
    </row>
    <row r="55" spans="20:20" s="120" customFormat="1" x14ac:dyDescent="0.2">
      <c r="T55" s="128"/>
    </row>
    <row r="56" spans="20:20" s="120" customFormat="1" x14ac:dyDescent="0.2">
      <c r="T56" s="128"/>
    </row>
    <row r="57" spans="20:20" s="120" customFormat="1" x14ac:dyDescent="0.2">
      <c r="T57" s="128"/>
    </row>
    <row r="58" spans="20:20" s="120" customFormat="1" x14ac:dyDescent="0.2">
      <c r="T58" s="128"/>
    </row>
    <row r="59" spans="20:20" s="120" customFormat="1" x14ac:dyDescent="0.2">
      <c r="T59" s="128"/>
    </row>
    <row r="60" spans="20:20" s="120" customFormat="1" x14ac:dyDescent="0.2">
      <c r="T60" s="128"/>
    </row>
    <row r="61" spans="20:20" s="120" customFormat="1" x14ac:dyDescent="0.2">
      <c r="T61" s="128"/>
    </row>
    <row r="62" spans="20:20" s="120" customFormat="1" x14ac:dyDescent="0.2">
      <c r="T62" s="128"/>
    </row>
    <row r="63" spans="20:20" s="120" customFormat="1" x14ac:dyDescent="0.2">
      <c r="T63" s="128"/>
    </row>
    <row r="64" spans="20:20" s="120" customFormat="1" x14ac:dyDescent="0.2">
      <c r="T64" s="128"/>
    </row>
    <row r="65" spans="20:20" s="120" customFormat="1" x14ac:dyDescent="0.2">
      <c r="T65" s="128"/>
    </row>
    <row r="66" spans="20:20" s="120" customFormat="1" x14ac:dyDescent="0.2">
      <c r="T66" s="128"/>
    </row>
    <row r="67" spans="20:20" s="120" customFormat="1" x14ac:dyDescent="0.2">
      <c r="T67" s="128"/>
    </row>
    <row r="68" spans="20:20" s="120" customFormat="1" x14ac:dyDescent="0.2">
      <c r="T68" s="128"/>
    </row>
    <row r="69" spans="20:20" s="120" customFormat="1" x14ac:dyDescent="0.2">
      <c r="T69" s="128"/>
    </row>
    <row r="70" spans="20:20" s="120" customFormat="1" x14ac:dyDescent="0.2">
      <c r="T70" s="128"/>
    </row>
    <row r="71" spans="20:20" s="120" customFormat="1" x14ac:dyDescent="0.2">
      <c r="T71" s="128"/>
    </row>
    <row r="72" spans="20:20" s="120" customFormat="1" x14ac:dyDescent="0.2">
      <c r="T72" s="128"/>
    </row>
    <row r="73" spans="20:20" s="120" customFormat="1" x14ac:dyDescent="0.2">
      <c r="T73" s="128"/>
    </row>
    <row r="74" spans="20:20" s="120" customFormat="1" x14ac:dyDescent="0.2">
      <c r="T74" s="128"/>
    </row>
    <row r="75" spans="20:20" s="120" customFormat="1" x14ac:dyDescent="0.2">
      <c r="T75" s="128"/>
    </row>
    <row r="76" spans="20:20" s="120" customFormat="1" x14ac:dyDescent="0.2">
      <c r="T76" s="128"/>
    </row>
    <row r="77" spans="20:20" s="120" customFormat="1" x14ac:dyDescent="0.2">
      <c r="T77" s="128"/>
    </row>
    <row r="78" spans="20:20" s="120" customFormat="1" x14ac:dyDescent="0.2">
      <c r="T78" s="128"/>
    </row>
    <row r="79" spans="20:20" s="120" customFormat="1" x14ac:dyDescent="0.2">
      <c r="T79" s="128"/>
    </row>
    <row r="80" spans="20:20" s="120" customFormat="1" x14ac:dyDescent="0.2">
      <c r="T80" s="128"/>
    </row>
    <row r="81" spans="20:20" s="120" customFormat="1" x14ac:dyDescent="0.2">
      <c r="T81" s="128"/>
    </row>
    <row r="82" spans="20:20" s="120" customFormat="1" x14ac:dyDescent="0.2">
      <c r="T82" s="128"/>
    </row>
    <row r="83" spans="20:20" s="120" customFormat="1" x14ac:dyDescent="0.2">
      <c r="T83" s="128"/>
    </row>
    <row r="84" spans="20:20" s="120" customFormat="1" x14ac:dyDescent="0.2">
      <c r="T84" s="128"/>
    </row>
    <row r="85" spans="20:20" s="120" customFormat="1" x14ac:dyDescent="0.2">
      <c r="T85" s="128"/>
    </row>
    <row r="86" spans="20:20" s="120" customFormat="1" x14ac:dyDescent="0.2">
      <c r="T86" s="128"/>
    </row>
    <row r="87" spans="20:20" s="120" customFormat="1" x14ac:dyDescent="0.2">
      <c r="T87" s="128"/>
    </row>
    <row r="88" spans="20:20" s="120" customFormat="1" x14ac:dyDescent="0.2">
      <c r="T88" s="128"/>
    </row>
    <row r="89" spans="20:20" s="120" customFormat="1" x14ac:dyDescent="0.2">
      <c r="T89" s="128"/>
    </row>
    <row r="90" spans="20:20" s="120" customFormat="1" x14ac:dyDescent="0.2">
      <c r="T90" s="128"/>
    </row>
    <row r="91" spans="20:20" s="120" customFormat="1" x14ac:dyDescent="0.2">
      <c r="T91" s="128"/>
    </row>
    <row r="92" spans="20:20" s="120" customFormat="1" x14ac:dyDescent="0.2">
      <c r="T92" s="128"/>
    </row>
    <row r="93" spans="20:20" s="120" customFormat="1" x14ac:dyDescent="0.2">
      <c r="T93" s="128"/>
    </row>
    <row r="94" spans="20:20" s="120" customFormat="1" x14ac:dyDescent="0.2">
      <c r="T94" s="128"/>
    </row>
    <row r="95" spans="20:20" s="120" customFormat="1" x14ac:dyDescent="0.2">
      <c r="T95" s="128"/>
    </row>
    <row r="96" spans="20:20" s="120" customFormat="1" x14ac:dyDescent="0.2">
      <c r="T96" s="128"/>
    </row>
    <row r="97" spans="20:20" s="120" customFormat="1" x14ac:dyDescent="0.2">
      <c r="T97" s="128"/>
    </row>
    <row r="98" spans="20:20" s="120" customFormat="1" x14ac:dyDescent="0.2">
      <c r="T98" s="128"/>
    </row>
    <row r="99" spans="20:20" s="120" customFormat="1" x14ac:dyDescent="0.2">
      <c r="T99" s="128"/>
    </row>
    <row r="100" spans="20:20" s="120" customFormat="1" x14ac:dyDescent="0.2">
      <c r="T100" s="128"/>
    </row>
    <row r="101" spans="20:20" s="120" customFormat="1" x14ac:dyDescent="0.2">
      <c r="T101" s="128"/>
    </row>
    <row r="102" spans="20:20" s="120" customFormat="1" x14ac:dyDescent="0.2">
      <c r="T102" s="128"/>
    </row>
    <row r="103" spans="20:20" s="120" customFormat="1" x14ac:dyDescent="0.2">
      <c r="T103" s="128"/>
    </row>
    <row r="104" spans="20:20" s="120" customFormat="1" x14ac:dyDescent="0.2">
      <c r="T104" s="128"/>
    </row>
    <row r="105" spans="20:20" s="120" customFormat="1" x14ac:dyDescent="0.2">
      <c r="T105" s="128"/>
    </row>
    <row r="106" spans="20:20" s="120" customFormat="1" x14ac:dyDescent="0.2">
      <c r="T106" s="128"/>
    </row>
    <row r="107" spans="20:20" s="120" customFormat="1" x14ac:dyDescent="0.2">
      <c r="T107" s="128"/>
    </row>
    <row r="108" spans="20:20" s="120" customFormat="1" x14ac:dyDescent="0.2">
      <c r="T108" s="128"/>
    </row>
    <row r="109" spans="20:20" s="120" customFormat="1" x14ac:dyDescent="0.2">
      <c r="T109" s="128"/>
    </row>
    <row r="110" spans="20:20" s="120" customFormat="1" x14ac:dyDescent="0.2">
      <c r="T110" s="128"/>
    </row>
    <row r="111" spans="20:20" s="120" customFormat="1" x14ac:dyDescent="0.2">
      <c r="T111" s="128"/>
    </row>
    <row r="112" spans="20:20" s="120" customFormat="1" x14ac:dyDescent="0.2">
      <c r="T112" s="128"/>
    </row>
    <row r="113" spans="20:20" s="120" customFormat="1" x14ac:dyDescent="0.2">
      <c r="T113" s="128"/>
    </row>
    <row r="114" spans="20:20" s="120" customFormat="1" x14ac:dyDescent="0.2">
      <c r="T114" s="128"/>
    </row>
    <row r="115" spans="20:20" s="120" customFormat="1" x14ac:dyDescent="0.2">
      <c r="T115" s="128"/>
    </row>
    <row r="116" spans="20:20" s="120" customFormat="1" x14ac:dyDescent="0.2">
      <c r="T116" s="128"/>
    </row>
    <row r="117" spans="20:20" s="120" customFormat="1" x14ac:dyDescent="0.2">
      <c r="T117" s="128"/>
    </row>
    <row r="118" spans="20:20" s="120" customFormat="1" x14ac:dyDescent="0.2">
      <c r="T118" s="128"/>
    </row>
    <row r="119" spans="20:20" s="120" customFormat="1" x14ac:dyDescent="0.2">
      <c r="T119" s="128"/>
    </row>
    <row r="120" spans="20:20" s="120" customFormat="1" x14ac:dyDescent="0.2">
      <c r="T120" s="128"/>
    </row>
    <row r="121" spans="20:20" s="120" customFormat="1" x14ac:dyDescent="0.2">
      <c r="T121" s="128"/>
    </row>
    <row r="122" spans="20:20" s="120" customFormat="1" x14ac:dyDescent="0.2">
      <c r="T122" s="128"/>
    </row>
    <row r="123" spans="20:20" s="120" customFormat="1" x14ac:dyDescent="0.2">
      <c r="T123" s="128"/>
    </row>
    <row r="124" spans="20:20" s="120" customFormat="1" x14ac:dyDescent="0.2">
      <c r="T124" s="128"/>
    </row>
    <row r="125" spans="20:20" s="120" customFormat="1" x14ac:dyDescent="0.2">
      <c r="T125" s="128"/>
    </row>
    <row r="126" spans="20:20" s="120" customFormat="1" x14ac:dyDescent="0.2">
      <c r="T126" s="128"/>
    </row>
    <row r="127" spans="20:20" s="120" customFormat="1" x14ac:dyDescent="0.2">
      <c r="T127" s="128"/>
    </row>
    <row r="128" spans="20:20" s="120" customFormat="1" x14ac:dyDescent="0.2">
      <c r="T128" s="128"/>
    </row>
    <row r="129" spans="20:20" s="120" customFormat="1" x14ac:dyDescent="0.2">
      <c r="T129" s="128"/>
    </row>
    <row r="130" spans="20:20" s="120" customFormat="1" x14ac:dyDescent="0.2">
      <c r="T130" s="128"/>
    </row>
    <row r="131" spans="20:20" s="120" customFormat="1" x14ac:dyDescent="0.2">
      <c r="T131" s="128"/>
    </row>
    <row r="132" spans="20:20" s="120" customFormat="1" x14ac:dyDescent="0.2">
      <c r="T132" s="128"/>
    </row>
    <row r="133" spans="20:20" s="120" customFormat="1" x14ac:dyDescent="0.2">
      <c r="T133" s="128"/>
    </row>
    <row r="134" spans="20:20" s="120" customFormat="1" x14ac:dyDescent="0.2">
      <c r="T134" s="128"/>
    </row>
    <row r="135" spans="20:20" s="120" customFormat="1" x14ac:dyDescent="0.2">
      <c r="T135" s="128"/>
    </row>
    <row r="136" spans="20:20" s="120" customFormat="1" x14ac:dyDescent="0.2">
      <c r="T136" s="128"/>
    </row>
    <row r="137" spans="20:20" s="120" customFormat="1" x14ac:dyDescent="0.2">
      <c r="T137" s="128"/>
    </row>
    <row r="138" spans="20:20" s="120" customFormat="1" x14ac:dyDescent="0.2">
      <c r="T138" s="128"/>
    </row>
    <row r="139" spans="20:20" s="120" customFormat="1" x14ac:dyDescent="0.2">
      <c r="T139" s="128"/>
    </row>
    <row r="140" spans="20:20" s="120" customFormat="1" x14ac:dyDescent="0.2">
      <c r="T140" s="128"/>
    </row>
    <row r="141" spans="20:20" s="120" customFormat="1" x14ac:dyDescent="0.2">
      <c r="T141" s="128"/>
    </row>
    <row r="142" spans="20:20" s="120" customFormat="1" x14ac:dyDescent="0.2">
      <c r="T142" s="128"/>
    </row>
    <row r="143" spans="20:20" s="120" customFormat="1" x14ac:dyDescent="0.2">
      <c r="T143" s="128"/>
    </row>
    <row r="144" spans="20:20" s="120" customFormat="1" x14ac:dyDescent="0.2">
      <c r="T144" s="128"/>
    </row>
    <row r="145" spans="20:20" s="120" customFormat="1" x14ac:dyDescent="0.2">
      <c r="T145" s="128"/>
    </row>
    <row r="146" spans="20:20" s="120" customFormat="1" x14ac:dyDescent="0.2">
      <c r="T146" s="128"/>
    </row>
    <row r="147" spans="20:20" s="120" customFormat="1" x14ac:dyDescent="0.2">
      <c r="T147" s="128"/>
    </row>
    <row r="148" spans="20:20" s="120" customFormat="1" x14ac:dyDescent="0.2">
      <c r="T148" s="128"/>
    </row>
    <row r="149" spans="20:20" s="120" customFormat="1" x14ac:dyDescent="0.2">
      <c r="T149" s="128"/>
    </row>
    <row r="150" spans="20:20" s="120" customFormat="1" x14ac:dyDescent="0.2">
      <c r="T150" s="128"/>
    </row>
    <row r="151" spans="20:20" s="120" customFormat="1" x14ac:dyDescent="0.2">
      <c r="T151" s="128"/>
    </row>
    <row r="152" spans="20:20" s="120" customFormat="1" x14ac:dyDescent="0.2">
      <c r="T152" s="128"/>
    </row>
    <row r="153" spans="20:20" s="120" customFormat="1" x14ac:dyDescent="0.2">
      <c r="T153" s="128"/>
    </row>
    <row r="154" spans="20:20" s="120" customFormat="1" x14ac:dyDescent="0.2">
      <c r="T154" s="128"/>
    </row>
    <row r="155" spans="20:20" s="120" customFormat="1" x14ac:dyDescent="0.2">
      <c r="T155" s="128"/>
    </row>
    <row r="156" spans="20:20" s="120" customFormat="1" x14ac:dyDescent="0.2">
      <c r="T156" s="128"/>
    </row>
    <row r="157" spans="20:20" s="120" customFormat="1" x14ac:dyDescent="0.2">
      <c r="T157" s="128"/>
    </row>
    <row r="158" spans="20:20" s="120" customFormat="1" x14ac:dyDescent="0.2">
      <c r="T158" s="128"/>
    </row>
    <row r="159" spans="20:20" s="120" customFormat="1" x14ac:dyDescent="0.2">
      <c r="T159" s="128"/>
    </row>
    <row r="160" spans="20:20" s="120" customFormat="1" x14ac:dyDescent="0.2">
      <c r="T160" s="128"/>
    </row>
    <row r="161" spans="20:20" s="120" customFormat="1" x14ac:dyDescent="0.2">
      <c r="T161" s="128"/>
    </row>
    <row r="162" spans="20:20" s="120" customFormat="1" x14ac:dyDescent="0.2">
      <c r="T162" s="128"/>
    </row>
    <row r="163" spans="20:20" s="120" customFormat="1" x14ac:dyDescent="0.2">
      <c r="T163" s="128"/>
    </row>
    <row r="164" spans="20:20" s="120" customFormat="1" x14ac:dyDescent="0.2">
      <c r="T164" s="128"/>
    </row>
    <row r="165" spans="20:20" s="120" customFormat="1" x14ac:dyDescent="0.2">
      <c r="T165" s="128"/>
    </row>
    <row r="166" spans="20:20" s="120" customFormat="1" x14ac:dyDescent="0.2">
      <c r="T166" s="128"/>
    </row>
    <row r="167" spans="20:20" s="120" customFormat="1" x14ac:dyDescent="0.2">
      <c r="T167" s="128"/>
    </row>
    <row r="168" spans="20:20" s="120" customFormat="1" x14ac:dyDescent="0.2">
      <c r="T168" s="128"/>
    </row>
    <row r="169" spans="20:20" s="120" customFormat="1" x14ac:dyDescent="0.2">
      <c r="T169" s="128"/>
    </row>
    <row r="170" spans="20:20" s="120" customFormat="1" x14ac:dyDescent="0.2">
      <c r="T170" s="128"/>
    </row>
    <row r="171" spans="20:20" s="120" customFormat="1" x14ac:dyDescent="0.2">
      <c r="T171" s="128"/>
    </row>
    <row r="172" spans="20:20" s="120" customFormat="1" x14ac:dyDescent="0.2">
      <c r="T172" s="128"/>
    </row>
    <row r="173" spans="20:20" s="120" customFormat="1" x14ac:dyDescent="0.2">
      <c r="T173" s="128"/>
    </row>
    <row r="174" spans="20:20" s="120" customFormat="1" x14ac:dyDescent="0.2">
      <c r="T174" s="128"/>
    </row>
    <row r="175" spans="20:20" s="120" customFormat="1" x14ac:dyDescent="0.2">
      <c r="T175" s="128"/>
    </row>
    <row r="176" spans="20:20" s="120" customFormat="1" x14ac:dyDescent="0.2">
      <c r="T176" s="128"/>
    </row>
    <row r="177" spans="20:20" s="120" customFormat="1" x14ac:dyDescent="0.2">
      <c r="T177" s="128"/>
    </row>
    <row r="178" spans="20:20" s="120" customFormat="1" x14ac:dyDescent="0.2">
      <c r="T178" s="128"/>
    </row>
    <row r="179" spans="20:20" s="120" customFormat="1" x14ac:dyDescent="0.2">
      <c r="T179" s="128"/>
    </row>
    <row r="180" spans="20:20" s="120" customFormat="1" x14ac:dyDescent="0.2">
      <c r="T180" s="128"/>
    </row>
    <row r="181" spans="20:20" s="120" customFormat="1" x14ac:dyDescent="0.2">
      <c r="T181" s="128"/>
    </row>
    <row r="182" spans="20:20" s="120" customFormat="1" x14ac:dyDescent="0.2">
      <c r="T182" s="128"/>
    </row>
    <row r="183" spans="20:20" s="120" customFormat="1" x14ac:dyDescent="0.2">
      <c r="T183" s="128"/>
    </row>
    <row r="184" spans="20:20" s="120" customFormat="1" x14ac:dyDescent="0.2">
      <c r="T184" s="128"/>
    </row>
    <row r="185" spans="20:20" s="120" customFormat="1" x14ac:dyDescent="0.2">
      <c r="T185" s="128"/>
    </row>
    <row r="186" spans="20:20" s="120" customFormat="1" x14ac:dyDescent="0.2">
      <c r="T186" s="128"/>
    </row>
    <row r="187" spans="20:20" s="120" customFormat="1" x14ac:dyDescent="0.2">
      <c r="T187" s="128"/>
    </row>
    <row r="188" spans="20:20" s="120" customFormat="1" x14ac:dyDescent="0.2">
      <c r="T188" s="128"/>
    </row>
    <row r="189" spans="20:20" s="120" customFormat="1" x14ac:dyDescent="0.2">
      <c r="T189" s="128"/>
    </row>
    <row r="190" spans="20:20" s="120" customFormat="1" x14ac:dyDescent="0.2">
      <c r="T190" s="128"/>
    </row>
    <row r="191" spans="20:20" s="120" customFormat="1" x14ac:dyDescent="0.2">
      <c r="T191" s="128"/>
    </row>
    <row r="192" spans="20:20" s="120" customFormat="1" x14ac:dyDescent="0.2">
      <c r="T192" s="128"/>
    </row>
    <row r="193" spans="20:20" s="120" customFormat="1" x14ac:dyDescent="0.2">
      <c r="T193" s="128"/>
    </row>
    <row r="194" spans="20:20" s="120" customFormat="1" x14ac:dyDescent="0.2">
      <c r="T194" s="128"/>
    </row>
    <row r="195" spans="20:20" s="120" customFormat="1" x14ac:dyDescent="0.2">
      <c r="T195" s="128"/>
    </row>
    <row r="196" spans="20:20" s="120" customFormat="1" x14ac:dyDescent="0.2">
      <c r="T196" s="128"/>
    </row>
    <row r="197" spans="20:20" s="120" customFormat="1" x14ac:dyDescent="0.2">
      <c r="T197" s="128"/>
    </row>
    <row r="198" spans="20:20" s="120" customFormat="1" x14ac:dyDescent="0.2">
      <c r="T198" s="128"/>
    </row>
    <row r="199" spans="20:20" s="120" customFormat="1" x14ac:dyDescent="0.2">
      <c r="T199" s="128"/>
    </row>
    <row r="200" spans="20:20" s="120" customFormat="1" x14ac:dyDescent="0.2">
      <c r="T200" s="128"/>
    </row>
    <row r="201" spans="20:20" s="120" customFormat="1" x14ac:dyDescent="0.2">
      <c r="T201" s="128"/>
    </row>
    <row r="202" spans="20:20" s="120" customFormat="1" x14ac:dyDescent="0.2">
      <c r="T202" s="128"/>
    </row>
    <row r="203" spans="20:20" s="120" customFormat="1" x14ac:dyDescent="0.2">
      <c r="T203" s="128"/>
    </row>
    <row r="204" spans="20:20" s="120" customFormat="1" x14ac:dyDescent="0.2">
      <c r="T204" s="128"/>
    </row>
    <row r="205" spans="20:20" s="120" customFormat="1" x14ac:dyDescent="0.2">
      <c r="T205" s="128"/>
    </row>
    <row r="206" spans="20:20" s="120" customFormat="1" x14ac:dyDescent="0.2">
      <c r="T206" s="128"/>
    </row>
    <row r="207" spans="20:20" s="120" customFormat="1" x14ac:dyDescent="0.2">
      <c r="T207" s="128"/>
    </row>
    <row r="208" spans="20:20" s="120" customFormat="1" x14ac:dyDescent="0.2">
      <c r="T208" s="128"/>
    </row>
    <row r="209" spans="20:20" s="120" customFormat="1" x14ac:dyDescent="0.2">
      <c r="T209" s="128"/>
    </row>
    <row r="210" spans="20:20" s="120" customFormat="1" x14ac:dyDescent="0.2">
      <c r="T210" s="128"/>
    </row>
    <row r="211" spans="20:20" s="120" customFormat="1" x14ac:dyDescent="0.2">
      <c r="T211" s="128"/>
    </row>
    <row r="212" spans="20:20" s="120" customFormat="1" x14ac:dyDescent="0.2">
      <c r="T212" s="128"/>
    </row>
    <row r="213" spans="20:20" s="120" customFormat="1" x14ac:dyDescent="0.2">
      <c r="T213" s="128"/>
    </row>
    <row r="214" spans="20:20" s="120" customFormat="1" x14ac:dyDescent="0.2">
      <c r="T214" s="128"/>
    </row>
    <row r="215" spans="20:20" s="120" customFormat="1" x14ac:dyDescent="0.2">
      <c r="T215" s="128"/>
    </row>
    <row r="216" spans="20:20" s="120" customFormat="1" x14ac:dyDescent="0.2">
      <c r="T216" s="128"/>
    </row>
    <row r="217" spans="20:20" s="120" customFormat="1" x14ac:dyDescent="0.2">
      <c r="T217" s="128"/>
    </row>
    <row r="218" spans="20:20" s="120" customFormat="1" x14ac:dyDescent="0.2">
      <c r="T218" s="128"/>
    </row>
    <row r="219" spans="20:20" s="120" customFormat="1" x14ac:dyDescent="0.2">
      <c r="T219" s="128"/>
    </row>
    <row r="220" spans="20:20" s="120" customFormat="1" x14ac:dyDescent="0.2">
      <c r="T220" s="128"/>
    </row>
    <row r="221" spans="20:20" s="120" customFormat="1" x14ac:dyDescent="0.2">
      <c r="T221" s="128"/>
    </row>
    <row r="222" spans="20:20" s="120" customFormat="1" x14ac:dyDescent="0.2">
      <c r="T222" s="128"/>
    </row>
    <row r="223" spans="20:20" s="120" customFormat="1" x14ac:dyDescent="0.2">
      <c r="T223" s="128"/>
    </row>
    <row r="224" spans="20:20" s="120" customFormat="1" x14ac:dyDescent="0.2">
      <c r="T224" s="128"/>
    </row>
    <row r="225" spans="20:20" s="120" customFormat="1" x14ac:dyDescent="0.2">
      <c r="T225" s="128"/>
    </row>
    <row r="226" spans="20:20" s="120" customFormat="1" x14ac:dyDescent="0.2">
      <c r="T226" s="128"/>
    </row>
    <row r="227" spans="20:20" s="120" customFormat="1" x14ac:dyDescent="0.2">
      <c r="T227" s="128"/>
    </row>
    <row r="228" spans="20:20" s="120" customFormat="1" x14ac:dyDescent="0.2">
      <c r="T228" s="128"/>
    </row>
    <row r="229" spans="20:20" s="120" customFormat="1" x14ac:dyDescent="0.2">
      <c r="T229" s="128"/>
    </row>
    <row r="230" spans="20:20" s="120" customFormat="1" x14ac:dyDescent="0.2">
      <c r="T230" s="128"/>
    </row>
    <row r="231" spans="20:20" s="120" customFormat="1" x14ac:dyDescent="0.2">
      <c r="T231" s="128"/>
    </row>
    <row r="232" spans="20:20" s="120" customFormat="1" x14ac:dyDescent="0.2">
      <c r="T232" s="128"/>
    </row>
    <row r="233" spans="20:20" s="120" customFormat="1" x14ac:dyDescent="0.2">
      <c r="T233" s="128"/>
    </row>
    <row r="234" spans="20:20" s="120" customFormat="1" x14ac:dyDescent="0.2">
      <c r="T234" s="128"/>
    </row>
    <row r="235" spans="20:20" s="120" customFormat="1" x14ac:dyDescent="0.2">
      <c r="T235" s="128"/>
    </row>
    <row r="236" spans="20:20" s="120" customFormat="1" x14ac:dyDescent="0.2">
      <c r="T236" s="128"/>
    </row>
    <row r="237" spans="20:20" s="120" customFormat="1" x14ac:dyDescent="0.2">
      <c r="T237" s="128"/>
    </row>
    <row r="238" spans="20:20" s="120" customFormat="1" x14ac:dyDescent="0.2">
      <c r="T238" s="128"/>
    </row>
    <row r="239" spans="20:20" s="120" customFormat="1" x14ac:dyDescent="0.2">
      <c r="T239" s="128"/>
    </row>
    <row r="240" spans="20:20" s="120" customFormat="1" x14ac:dyDescent="0.2">
      <c r="T240" s="128"/>
    </row>
    <row r="241" spans="20:20" s="120" customFormat="1" x14ac:dyDescent="0.2">
      <c r="T241" s="128"/>
    </row>
    <row r="242" spans="20:20" s="120" customFormat="1" x14ac:dyDescent="0.2">
      <c r="T242" s="128"/>
    </row>
    <row r="243" spans="20:20" s="120" customFormat="1" x14ac:dyDescent="0.2">
      <c r="T243" s="128"/>
    </row>
    <row r="244" spans="20:20" s="120" customFormat="1" x14ac:dyDescent="0.2">
      <c r="T244" s="128"/>
    </row>
    <row r="245" spans="20:20" s="120" customFormat="1" x14ac:dyDescent="0.2">
      <c r="T245" s="128"/>
    </row>
    <row r="246" spans="20:20" s="120" customFormat="1" x14ac:dyDescent="0.2">
      <c r="T246" s="128"/>
    </row>
    <row r="247" spans="20:20" s="120" customFormat="1" x14ac:dyDescent="0.2">
      <c r="T247" s="128"/>
    </row>
    <row r="248" spans="20:20" s="120" customFormat="1" x14ac:dyDescent="0.2">
      <c r="T248" s="128"/>
    </row>
    <row r="249" spans="20:20" s="120" customFormat="1" x14ac:dyDescent="0.2">
      <c r="T249" s="128"/>
    </row>
    <row r="250" spans="20:20" s="120" customFormat="1" x14ac:dyDescent="0.2">
      <c r="T250" s="128"/>
    </row>
    <row r="251" spans="20:20" s="120" customFormat="1" x14ac:dyDescent="0.2">
      <c r="T251" s="128"/>
    </row>
    <row r="252" spans="20:20" s="120" customFormat="1" x14ac:dyDescent="0.2">
      <c r="T252" s="128"/>
    </row>
    <row r="253" spans="20:20" s="120" customFormat="1" x14ac:dyDescent="0.2">
      <c r="T253" s="128"/>
    </row>
    <row r="254" spans="20:20" s="120" customFormat="1" x14ac:dyDescent="0.2">
      <c r="T254" s="128"/>
    </row>
    <row r="255" spans="20:20" s="120" customFormat="1" x14ac:dyDescent="0.2">
      <c r="T255" s="128"/>
    </row>
    <row r="256" spans="20:20" s="120" customFormat="1" x14ac:dyDescent="0.2">
      <c r="T256" s="128"/>
    </row>
    <row r="257" spans="20:20" s="120" customFormat="1" x14ac:dyDescent="0.2">
      <c r="T257" s="128"/>
    </row>
    <row r="258" spans="20:20" s="120" customFormat="1" x14ac:dyDescent="0.2">
      <c r="T258" s="128"/>
    </row>
    <row r="259" spans="20:20" s="120" customFormat="1" x14ac:dyDescent="0.2">
      <c r="T259" s="128"/>
    </row>
    <row r="260" spans="20:20" s="120" customFormat="1" x14ac:dyDescent="0.2">
      <c r="T260" s="128"/>
    </row>
    <row r="261" spans="20:20" s="120" customFormat="1" x14ac:dyDescent="0.2">
      <c r="T261" s="128"/>
    </row>
    <row r="262" spans="20:20" s="120" customFormat="1" x14ac:dyDescent="0.2">
      <c r="T262" s="128"/>
    </row>
    <row r="263" spans="20:20" s="120" customFormat="1" x14ac:dyDescent="0.2">
      <c r="T263" s="128"/>
    </row>
    <row r="264" spans="20:20" s="120" customFormat="1" x14ac:dyDescent="0.2">
      <c r="T264" s="128"/>
    </row>
    <row r="265" spans="20:20" s="120" customFormat="1" x14ac:dyDescent="0.2">
      <c r="T265" s="128"/>
    </row>
    <row r="266" spans="20:20" s="120" customFormat="1" x14ac:dyDescent="0.2">
      <c r="T266" s="128"/>
    </row>
    <row r="267" spans="20:20" s="120" customFormat="1" x14ac:dyDescent="0.2">
      <c r="T267" s="128"/>
    </row>
    <row r="268" spans="20:20" s="120" customFormat="1" x14ac:dyDescent="0.2">
      <c r="T268" s="128"/>
    </row>
    <row r="269" spans="20:20" s="120" customFormat="1" x14ac:dyDescent="0.2">
      <c r="T269" s="128"/>
    </row>
    <row r="270" spans="20:20" s="120" customFormat="1" x14ac:dyDescent="0.2">
      <c r="T270" s="128"/>
    </row>
    <row r="271" spans="20:20" s="120" customFormat="1" x14ac:dyDescent="0.2">
      <c r="T271" s="128"/>
    </row>
    <row r="272" spans="20:20" s="120" customFormat="1" x14ac:dyDescent="0.2">
      <c r="T272" s="128"/>
    </row>
    <row r="273" spans="20:20" s="120" customFormat="1" x14ac:dyDescent="0.2">
      <c r="T273" s="128"/>
    </row>
    <row r="274" spans="20:20" s="120" customFormat="1" x14ac:dyDescent="0.2">
      <c r="T274" s="128"/>
    </row>
    <row r="275" spans="20:20" s="120" customFormat="1" x14ac:dyDescent="0.2">
      <c r="T275" s="128"/>
    </row>
    <row r="276" spans="20:20" s="120" customFormat="1" x14ac:dyDescent="0.2">
      <c r="T276" s="128"/>
    </row>
    <row r="277" spans="20:20" s="120" customFormat="1" x14ac:dyDescent="0.2">
      <c r="T277" s="128"/>
    </row>
    <row r="278" spans="20:20" s="120" customFormat="1" x14ac:dyDescent="0.2">
      <c r="T278" s="128"/>
    </row>
    <row r="279" spans="20:20" s="120" customFormat="1" x14ac:dyDescent="0.2">
      <c r="T279" s="128"/>
    </row>
    <row r="280" spans="20:20" s="120" customFormat="1" x14ac:dyDescent="0.2">
      <c r="T280" s="128"/>
    </row>
    <row r="281" spans="20:20" s="120" customFormat="1" x14ac:dyDescent="0.2">
      <c r="T281" s="128"/>
    </row>
    <row r="282" spans="20:20" s="120" customFormat="1" x14ac:dyDescent="0.2">
      <c r="T282" s="128"/>
    </row>
    <row r="283" spans="20:20" s="120" customFormat="1" x14ac:dyDescent="0.2">
      <c r="T283" s="128"/>
    </row>
    <row r="284" spans="20:20" s="120" customFormat="1" x14ac:dyDescent="0.2">
      <c r="T284" s="128"/>
    </row>
    <row r="285" spans="20:20" s="120" customFormat="1" x14ac:dyDescent="0.2">
      <c r="T285" s="128"/>
    </row>
    <row r="286" spans="20:20" s="120" customFormat="1" x14ac:dyDescent="0.2">
      <c r="T286" s="128"/>
    </row>
    <row r="287" spans="20:20" s="120" customFormat="1" x14ac:dyDescent="0.2">
      <c r="T287" s="128"/>
    </row>
    <row r="288" spans="20:20" s="120" customFormat="1" x14ac:dyDescent="0.2">
      <c r="T288" s="128"/>
    </row>
    <row r="289" spans="20:20" s="120" customFormat="1" x14ac:dyDescent="0.2">
      <c r="T289" s="128"/>
    </row>
    <row r="290" spans="20:20" s="120" customFormat="1" x14ac:dyDescent="0.2">
      <c r="T290" s="128"/>
    </row>
    <row r="291" spans="20:20" s="120" customFormat="1" x14ac:dyDescent="0.2">
      <c r="T291" s="128"/>
    </row>
    <row r="292" spans="20:20" s="120" customFormat="1" x14ac:dyDescent="0.2">
      <c r="T292" s="128"/>
    </row>
    <row r="293" spans="20:20" s="120" customFormat="1" x14ac:dyDescent="0.2">
      <c r="T293" s="128"/>
    </row>
    <row r="294" spans="20:20" s="120" customFormat="1" x14ac:dyDescent="0.2">
      <c r="T294" s="128"/>
    </row>
    <row r="295" spans="20:20" s="120" customFormat="1" x14ac:dyDescent="0.2">
      <c r="T295" s="128"/>
    </row>
    <row r="296" spans="20:20" s="120" customFormat="1" x14ac:dyDescent="0.2">
      <c r="T296" s="128"/>
    </row>
    <row r="297" spans="20:20" s="120" customFormat="1" x14ac:dyDescent="0.2">
      <c r="T297" s="128"/>
    </row>
    <row r="298" spans="20:20" s="120" customFormat="1" x14ac:dyDescent="0.2">
      <c r="T298" s="128"/>
    </row>
    <row r="299" spans="20:20" s="120" customFormat="1" x14ac:dyDescent="0.2">
      <c r="T299" s="128"/>
    </row>
    <row r="300" spans="20:20" s="120" customFormat="1" x14ac:dyDescent="0.2">
      <c r="T300" s="128"/>
    </row>
    <row r="301" spans="20:20" s="120" customFormat="1" x14ac:dyDescent="0.2">
      <c r="T301" s="128"/>
    </row>
    <row r="302" spans="20:20" s="120" customFormat="1" x14ac:dyDescent="0.2">
      <c r="T302" s="128"/>
    </row>
    <row r="303" spans="20:20" s="120" customFormat="1" x14ac:dyDescent="0.2">
      <c r="T303" s="128"/>
    </row>
    <row r="304" spans="20:20" s="120" customFormat="1" x14ac:dyDescent="0.2">
      <c r="T304" s="128"/>
    </row>
    <row r="305" spans="20:20" s="120" customFormat="1" x14ac:dyDescent="0.2">
      <c r="T305" s="128"/>
    </row>
    <row r="306" spans="20:20" s="120" customFormat="1" x14ac:dyDescent="0.2">
      <c r="T306" s="128"/>
    </row>
    <row r="307" spans="20:20" s="120" customFormat="1" x14ac:dyDescent="0.2">
      <c r="T307" s="128"/>
    </row>
    <row r="308" spans="20:20" s="120" customFormat="1" x14ac:dyDescent="0.2">
      <c r="T308" s="128"/>
    </row>
    <row r="309" spans="20:20" s="120" customFormat="1" x14ac:dyDescent="0.2">
      <c r="T309" s="128"/>
    </row>
    <row r="310" spans="20:20" s="120" customFormat="1" x14ac:dyDescent="0.2">
      <c r="T310" s="128"/>
    </row>
    <row r="311" spans="20:20" s="120" customFormat="1" x14ac:dyDescent="0.2">
      <c r="T311" s="128"/>
    </row>
    <row r="312" spans="20:20" s="120" customFormat="1" x14ac:dyDescent="0.2">
      <c r="T312" s="128"/>
    </row>
    <row r="313" spans="20:20" s="120" customFormat="1" x14ac:dyDescent="0.2">
      <c r="T313" s="128"/>
    </row>
    <row r="314" spans="20:20" s="120" customFormat="1" x14ac:dyDescent="0.2">
      <c r="T314" s="128"/>
    </row>
    <row r="315" spans="20:20" s="120" customFormat="1" x14ac:dyDescent="0.2">
      <c r="T315" s="128"/>
    </row>
    <row r="316" spans="20:20" s="120" customFormat="1" x14ac:dyDescent="0.2">
      <c r="T316" s="128"/>
    </row>
    <row r="317" spans="20:20" s="120" customFormat="1" x14ac:dyDescent="0.2">
      <c r="T317" s="128"/>
    </row>
    <row r="318" spans="20:20" s="120" customFormat="1" x14ac:dyDescent="0.2">
      <c r="T318" s="128"/>
    </row>
    <row r="319" spans="20:20" s="120" customFormat="1" x14ac:dyDescent="0.2">
      <c r="T319" s="128"/>
    </row>
    <row r="320" spans="20:20" s="120" customFormat="1" x14ac:dyDescent="0.2">
      <c r="T320" s="128"/>
    </row>
    <row r="321" spans="20:20" s="120" customFormat="1" x14ac:dyDescent="0.2">
      <c r="T321" s="128"/>
    </row>
    <row r="322" spans="20:20" s="120" customFormat="1" x14ac:dyDescent="0.2">
      <c r="T322" s="128"/>
    </row>
    <row r="323" spans="20:20" s="120" customFormat="1" x14ac:dyDescent="0.2">
      <c r="T323" s="128"/>
    </row>
    <row r="324" spans="20:20" s="120" customFormat="1" x14ac:dyDescent="0.2">
      <c r="T324" s="128"/>
    </row>
    <row r="325" spans="20:20" s="120" customFormat="1" x14ac:dyDescent="0.2">
      <c r="T325" s="128"/>
    </row>
    <row r="326" spans="20:20" s="120" customFormat="1" x14ac:dyDescent="0.2">
      <c r="T326" s="128"/>
    </row>
    <row r="327" spans="20:20" s="120" customFormat="1" x14ac:dyDescent="0.2">
      <c r="T327" s="128"/>
    </row>
    <row r="328" spans="20:20" s="120" customFormat="1" x14ac:dyDescent="0.2">
      <c r="T328" s="128"/>
    </row>
    <row r="329" spans="20:20" s="120" customFormat="1" x14ac:dyDescent="0.2">
      <c r="T329" s="128"/>
    </row>
    <row r="330" spans="20:20" s="120" customFormat="1" x14ac:dyDescent="0.2">
      <c r="T330" s="128"/>
    </row>
    <row r="331" spans="20:20" s="120" customFormat="1" x14ac:dyDescent="0.2">
      <c r="T331" s="128"/>
    </row>
    <row r="332" spans="20:20" s="120" customFormat="1" x14ac:dyDescent="0.2">
      <c r="T332" s="128"/>
    </row>
    <row r="333" spans="20:20" s="120" customFormat="1" x14ac:dyDescent="0.2">
      <c r="T333" s="128"/>
    </row>
    <row r="334" spans="20:20" s="120" customFormat="1" x14ac:dyDescent="0.2">
      <c r="T334" s="128"/>
    </row>
    <row r="335" spans="20:20" s="120" customFormat="1" x14ac:dyDescent="0.2">
      <c r="T335" s="128"/>
    </row>
    <row r="336" spans="20:20" s="120" customFormat="1" x14ac:dyDescent="0.2">
      <c r="T336" s="128"/>
    </row>
    <row r="337" spans="20:20" s="120" customFormat="1" x14ac:dyDescent="0.2">
      <c r="T337" s="128"/>
    </row>
  </sheetData>
  <sheetProtection password="DAA7" sheet="1" objects="1" scenarios="1"/>
  <mergeCells count="74">
    <mergeCell ref="I28:J28"/>
    <mergeCell ref="K28:L28"/>
    <mergeCell ref="P28:Q28"/>
    <mergeCell ref="R28:S28"/>
    <mergeCell ref="I26:J26"/>
    <mergeCell ref="K26:L26"/>
    <mergeCell ref="P26:Q26"/>
    <mergeCell ref="R26:S26"/>
    <mergeCell ref="I27:J27"/>
    <mergeCell ref="K27:L27"/>
    <mergeCell ref="P27:Q27"/>
    <mergeCell ref="R27:S27"/>
    <mergeCell ref="I24:J24"/>
    <mergeCell ref="K24:L24"/>
    <mergeCell ref="P24:Q24"/>
    <mergeCell ref="R24:S24"/>
    <mergeCell ref="I25:J25"/>
    <mergeCell ref="K25:L25"/>
    <mergeCell ref="P25:Q25"/>
    <mergeCell ref="R25:S25"/>
    <mergeCell ref="I22:J22"/>
    <mergeCell ref="K22:L22"/>
    <mergeCell ref="P22:Q22"/>
    <mergeCell ref="R22:S22"/>
    <mergeCell ref="I23:J23"/>
    <mergeCell ref="K23:L23"/>
    <mergeCell ref="P23:Q23"/>
    <mergeCell ref="R23:S23"/>
    <mergeCell ref="I20:J20"/>
    <mergeCell ref="K20:L20"/>
    <mergeCell ref="P20:Q20"/>
    <mergeCell ref="R20:S20"/>
    <mergeCell ref="I21:J21"/>
    <mergeCell ref="K21:L21"/>
    <mergeCell ref="P21:Q21"/>
    <mergeCell ref="R21:S21"/>
    <mergeCell ref="I18:J18"/>
    <mergeCell ref="K18:L18"/>
    <mergeCell ref="P18:Q18"/>
    <mergeCell ref="R18:S18"/>
    <mergeCell ref="I19:J19"/>
    <mergeCell ref="K19:L19"/>
    <mergeCell ref="P19:Q19"/>
    <mergeCell ref="R19:S19"/>
    <mergeCell ref="T12:T13"/>
    <mergeCell ref="K13:L13"/>
    <mergeCell ref="I14:J14"/>
    <mergeCell ref="K14:L14"/>
    <mergeCell ref="N14:O28"/>
    <mergeCell ref="P14:Q14"/>
    <mergeCell ref="R14:S14"/>
    <mergeCell ref="I15:J15"/>
    <mergeCell ref="K15:L15"/>
    <mergeCell ref="P15:Q15"/>
    <mergeCell ref="I12:J13"/>
    <mergeCell ref="K12:L12"/>
    <mergeCell ref="R15:S15"/>
    <mergeCell ref="I16:J16"/>
    <mergeCell ref="K16:L16"/>
    <mergeCell ref="P16:Q16"/>
    <mergeCell ref="R12:S13"/>
    <mergeCell ref="B6:C6"/>
    <mergeCell ref="E6:F6"/>
    <mergeCell ref="B7:C7"/>
    <mergeCell ref="I17:J17"/>
    <mergeCell ref="K17:L17"/>
    <mergeCell ref="P17:Q17"/>
    <mergeCell ref="R17:S17"/>
    <mergeCell ref="R16:S16"/>
    <mergeCell ref="A12:A13"/>
    <mergeCell ref="B12:H12"/>
    <mergeCell ref="M12:M13"/>
    <mergeCell ref="N12:O13"/>
    <mergeCell ref="P12:Q13"/>
  </mergeCells>
  <conditionalFormatting sqref="A10">
    <cfRule type="cellIs" dxfId="3" priority="2" operator="equal">
      <formula>"ERROR"</formula>
    </cfRule>
  </conditionalFormatting>
  <conditionalFormatting sqref="A10">
    <cfRule type="containsText" dxfId="2" priority="1" operator="containsText" text="Cofinançament no pot ser superior a la despesa">
      <formula>NOT(ISERROR(SEARCH("Cofinançament no pot ser superior a la despesa",A10)))</formula>
    </cfRule>
  </conditionalFormatting>
  <dataValidations count="3">
    <dataValidation type="decimal" operator="greaterThanOrEqual" allowBlank="1" showInputMessage="1" showErrorMessage="1" sqref="N14 B14:I28">
      <formula1>0</formula1>
    </dataValidation>
    <dataValidation type="textLength" operator="notEqual" allowBlank="1" showInputMessage="1" showErrorMessage="1" sqref="P6:R6">
      <formula1>9</formula1>
    </dataValidation>
    <dataValidation type="textLength" operator="equal" allowBlank="1" showInputMessage="1" showErrorMessage="1" sqref="M6:N6">
      <formula1>9</formula1>
    </dataValidation>
  </dataValidations>
  <hyperlinks>
    <hyperlink ref="D6" location="'RESUM I PRESSUPOST EIXOS A,B, E'!A63" display="NIF (1)"/>
    <hyperlink ref="A7" location="'RESUM I PRESSUPOST EIXOS A,B, E'!A63" display="NOM DEL PROJECTE (1)"/>
    <hyperlink ref="A6" location="'RESUM I PRESSUPOST EIXOS A,B, E'!A63" display="ENTITAT SOL·LICITANT (1)"/>
    <hyperlink ref="C13" location="'RESUM I PRESSUPOST EIXOS A,B, E'!A70" display="Despeses de personal (8)"/>
    <hyperlink ref="D13" location="'RESUM I PRESSUPOST EIXOS A,B, E'!A71" display="Assegurances (9)"/>
  </hyperlink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Full2!$E$1:$E$2</xm:f>
          </x14:formula1>
          <xm:sqref>B8</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ull7"/>
  <dimension ref="A1:BX376"/>
  <sheetViews>
    <sheetView zoomScale="60" zoomScaleNormal="60" workbookViewId="0">
      <selection activeCell="I29" sqref="I29"/>
    </sheetView>
  </sheetViews>
  <sheetFormatPr defaultColWidth="8.81640625" defaultRowHeight="10" x14ac:dyDescent="0.2"/>
  <cols>
    <col min="1" max="1" width="20.453125" style="106" customWidth="1"/>
    <col min="2" max="3" width="32.54296875" style="106" customWidth="1"/>
    <col min="4" max="4" width="18.54296875" style="106" customWidth="1"/>
    <col min="5" max="6" width="16.1796875" style="106" customWidth="1"/>
    <col min="7" max="7" width="23.453125" style="106" customWidth="1"/>
    <col min="8" max="8" width="16.453125" style="106" customWidth="1"/>
    <col min="9" max="9" width="17.1796875" style="106" customWidth="1"/>
    <col min="10" max="10" width="19.1796875" style="20" customWidth="1"/>
    <col min="11" max="11" width="13.453125" style="20" customWidth="1"/>
    <col min="12" max="12" width="17.1796875" style="20" customWidth="1"/>
    <col min="13" max="13" width="7.54296875" style="20" customWidth="1"/>
    <col min="14" max="14" width="17.1796875" style="20" customWidth="1"/>
    <col min="15" max="15" width="11.453125" style="20" customWidth="1"/>
    <col min="16" max="16" width="14.54296875" style="20" customWidth="1"/>
    <col min="17" max="18" width="11.453125" style="20" customWidth="1"/>
    <col min="19" max="19" width="13.54296875" style="20" customWidth="1"/>
    <col min="20" max="20" width="10.54296875" style="20" customWidth="1"/>
    <col min="21" max="64" width="8.81640625" style="20"/>
    <col min="65" max="16384" width="8.81640625" style="106"/>
  </cols>
  <sheetData>
    <row r="1" spans="1:76" s="20" customFormat="1" x14ac:dyDescent="0.2"/>
    <row r="2" spans="1:76" s="20" customFormat="1" x14ac:dyDescent="0.2"/>
    <row r="3" spans="1:76" s="20" customFormat="1" ht="18" x14ac:dyDescent="0.4">
      <c r="A3" s="98" t="s">
        <v>29</v>
      </c>
      <c r="B3" s="99"/>
      <c r="C3" s="99"/>
      <c r="D3" s="99"/>
      <c r="E3" s="99"/>
      <c r="F3" s="99"/>
      <c r="G3" s="100"/>
      <c r="H3" s="100"/>
      <c r="I3" s="101"/>
      <c r="J3" s="101"/>
      <c r="K3" s="101"/>
      <c r="L3" s="133"/>
      <c r="M3" s="101"/>
      <c r="N3" s="101"/>
      <c r="O3" s="101"/>
      <c r="P3" s="134"/>
      <c r="Q3" s="101"/>
      <c r="R3" s="101"/>
      <c r="S3" s="101"/>
      <c r="T3" s="101"/>
    </row>
    <row r="4" spans="1:76" s="20" customFormat="1" x14ac:dyDescent="0.2">
      <c r="G4" s="102"/>
      <c r="H4" s="102"/>
    </row>
    <row r="5" spans="1:76" s="82" customFormat="1" ht="18.649999999999999" customHeight="1" x14ac:dyDescent="0.35">
      <c r="A5" s="79" t="s">
        <v>9</v>
      </c>
      <c r="B5" s="103" t="str">
        <f>IF('DADES ECONÒMIQUES'!F8=Full2!H6,'DADES ECONÒMIQUES'!B3,"")</f>
        <v/>
      </c>
      <c r="C5" s="79" t="s">
        <v>11</v>
      </c>
      <c r="D5" s="403" t="str">
        <f>IF('DADES ECONÒMIQUES'!F8=Full2!H6,'DADES ECONÒMIQUES'!J3,"")</f>
        <v/>
      </c>
      <c r="E5" s="404"/>
      <c r="F5" s="76"/>
      <c r="G5" s="76"/>
      <c r="H5" s="76"/>
      <c r="I5" s="81"/>
      <c r="J5" s="80"/>
      <c r="K5" s="80"/>
      <c r="L5" s="80"/>
      <c r="M5" s="80"/>
      <c r="N5" s="80"/>
      <c r="O5" s="80"/>
      <c r="P5" s="80"/>
      <c r="Q5" s="80"/>
      <c r="R5" s="80"/>
      <c r="S5" s="80"/>
      <c r="T5" s="80"/>
      <c r="U5" s="80"/>
      <c r="V5" s="80"/>
      <c r="W5" s="80"/>
      <c r="X5" s="80"/>
      <c r="Y5" s="80"/>
      <c r="Z5" s="80"/>
      <c r="AA5" s="80"/>
      <c r="AB5" s="80"/>
      <c r="AC5" s="80"/>
      <c r="AD5" s="80"/>
      <c r="AE5" s="80"/>
      <c r="AF5" s="80"/>
      <c r="AG5" s="80"/>
      <c r="AH5" s="80"/>
      <c r="AI5" s="80"/>
      <c r="AJ5" s="80"/>
      <c r="AK5" s="80"/>
      <c r="AL5" s="80"/>
      <c r="AM5" s="80"/>
      <c r="AN5" s="80"/>
      <c r="AO5" s="80"/>
      <c r="AP5" s="80"/>
      <c r="AQ5" s="80"/>
      <c r="AR5" s="80"/>
      <c r="AS5" s="80"/>
      <c r="AT5" s="80"/>
      <c r="AU5" s="80"/>
      <c r="AV5" s="80"/>
      <c r="AW5" s="80"/>
      <c r="AX5" s="80"/>
      <c r="AY5" s="80"/>
      <c r="AZ5" s="80"/>
      <c r="BA5" s="80"/>
      <c r="BB5" s="80"/>
      <c r="BC5" s="80"/>
      <c r="BD5" s="80"/>
      <c r="BE5" s="80"/>
      <c r="BF5" s="80"/>
      <c r="BG5" s="80"/>
      <c r="BH5" s="80"/>
      <c r="BI5" s="80"/>
      <c r="BJ5" s="80"/>
      <c r="BK5" s="80"/>
      <c r="BL5" s="80"/>
      <c r="BM5" s="80"/>
      <c r="BN5" s="80"/>
      <c r="BO5" s="80"/>
      <c r="BP5" s="80"/>
      <c r="BQ5" s="80"/>
      <c r="BR5" s="80"/>
      <c r="BS5" s="80"/>
      <c r="BT5" s="80"/>
      <c r="BU5" s="80"/>
      <c r="BV5" s="80"/>
      <c r="BW5" s="80"/>
      <c r="BX5" s="80"/>
    </row>
    <row r="6" spans="1:76" s="82" customFormat="1" ht="20.9" customHeight="1" x14ac:dyDescent="0.35">
      <c r="A6" s="79" t="s">
        <v>10</v>
      </c>
      <c r="B6" s="289" t="str">
        <f>IF('DADES ECONÒMIQUES'!F8=Full2!H6,'DADES ECONÒMIQUES'!B4,"")</f>
        <v/>
      </c>
      <c r="C6" s="289"/>
      <c r="D6" s="289"/>
      <c r="E6" s="289"/>
      <c r="F6" s="83"/>
      <c r="G6" s="83"/>
      <c r="H6" s="83"/>
      <c r="I6" s="81"/>
      <c r="J6" s="80"/>
      <c r="K6" s="80"/>
      <c r="L6" s="80"/>
      <c r="M6" s="80"/>
      <c r="N6" s="80"/>
      <c r="O6" s="80"/>
      <c r="P6" s="80"/>
      <c r="Q6" s="80"/>
      <c r="R6" s="80"/>
      <c r="S6" s="80"/>
      <c r="T6" s="80"/>
      <c r="U6" s="80"/>
      <c r="V6" s="80"/>
      <c r="W6" s="80"/>
      <c r="X6" s="80"/>
      <c r="Y6" s="80"/>
      <c r="Z6" s="80"/>
      <c r="AA6" s="80"/>
      <c r="AB6" s="80"/>
      <c r="AC6" s="80"/>
      <c r="AD6" s="80"/>
      <c r="AE6" s="80"/>
      <c r="AF6" s="80"/>
      <c r="AG6" s="80"/>
      <c r="AH6" s="80"/>
      <c r="AI6" s="80"/>
      <c r="AJ6" s="80"/>
      <c r="AK6" s="80"/>
      <c r="AL6" s="80"/>
      <c r="AM6" s="80"/>
      <c r="AN6" s="80"/>
      <c r="AO6" s="80"/>
      <c r="AP6" s="80"/>
      <c r="AQ6" s="80"/>
      <c r="AR6" s="80"/>
      <c r="AS6" s="80"/>
      <c r="AT6" s="80"/>
      <c r="AU6" s="80"/>
      <c r="AV6" s="80"/>
      <c r="AW6" s="80"/>
      <c r="AX6" s="80"/>
      <c r="AY6" s="80"/>
      <c r="AZ6" s="80"/>
      <c r="BA6" s="80"/>
      <c r="BB6" s="80"/>
      <c r="BC6" s="80"/>
      <c r="BD6" s="80"/>
      <c r="BE6" s="80"/>
      <c r="BF6" s="80"/>
      <c r="BG6" s="80"/>
      <c r="BH6" s="80"/>
      <c r="BI6" s="80"/>
      <c r="BJ6" s="80"/>
      <c r="BK6" s="80"/>
      <c r="BL6" s="80"/>
      <c r="BM6" s="80"/>
      <c r="BN6" s="80"/>
      <c r="BO6" s="80"/>
      <c r="BP6" s="80"/>
      <c r="BQ6" s="80"/>
      <c r="BR6" s="80"/>
      <c r="BS6" s="80"/>
      <c r="BT6" s="80"/>
      <c r="BU6" s="80"/>
      <c r="BV6" s="80"/>
      <c r="BW6" s="80"/>
      <c r="BX6" s="80"/>
    </row>
    <row r="7" spans="1:76" s="20" customFormat="1" x14ac:dyDescent="0.2">
      <c r="G7" s="102"/>
      <c r="H7" s="102"/>
    </row>
    <row r="8" spans="1:76" s="20" customFormat="1" ht="28.4" customHeight="1" x14ac:dyDescent="0.2">
      <c r="A8" s="104"/>
      <c r="G8" s="102"/>
      <c r="H8" s="102"/>
    </row>
    <row r="9" spans="1:76" s="20" customFormat="1" ht="10.5" thickBot="1" x14ac:dyDescent="0.25">
      <c r="G9" s="102"/>
      <c r="H9" s="102"/>
    </row>
    <row r="10" spans="1:76" ht="31.5" customHeight="1" thickBot="1" x14ac:dyDescent="0.25">
      <c r="A10" s="290" t="s">
        <v>30</v>
      </c>
      <c r="B10" s="405" t="s">
        <v>32</v>
      </c>
      <c r="C10" s="406"/>
      <c r="D10" s="406"/>
      <c r="E10" s="406"/>
      <c r="F10" s="407"/>
      <c r="G10" s="296" t="s">
        <v>5</v>
      </c>
      <c r="H10" s="296" t="s">
        <v>33</v>
      </c>
      <c r="I10" s="296" t="s">
        <v>4</v>
      </c>
    </row>
    <row r="11" spans="1:76" s="108" customFormat="1" ht="70" customHeight="1" thickBot="1" x14ac:dyDescent="0.4">
      <c r="A11" s="291"/>
      <c r="B11" s="135" t="s">
        <v>1</v>
      </c>
      <c r="C11" s="136" t="s">
        <v>2</v>
      </c>
      <c r="D11" s="136" t="s">
        <v>31</v>
      </c>
      <c r="E11" s="136" t="s">
        <v>6</v>
      </c>
      <c r="F11" s="136" t="s">
        <v>1143</v>
      </c>
      <c r="G11" s="297"/>
      <c r="H11" s="297"/>
      <c r="I11" s="297"/>
      <c r="J11" s="118"/>
      <c r="K11" s="118"/>
      <c r="L11" s="118"/>
      <c r="M11" s="118"/>
      <c r="N11" s="118"/>
      <c r="O11" s="118"/>
      <c r="P11" s="118"/>
      <c r="Q11" s="118"/>
      <c r="R11" s="118"/>
      <c r="S11" s="118"/>
      <c r="T11" s="118"/>
      <c r="U11" s="118"/>
      <c r="V11" s="118"/>
      <c r="W11" s="118"/>
      <c r="X11" s="118"/>
      <c r="Y11" s="118"/>
      <c r="Z11" s="118"/>
      <c r="AA11" s="118"/>
      <c r="AB11" s="118"/>
      <c r="AC11" s="118"/>
      <c r="AD11" s="118"/>
      <c r="AE11" s="118"/>
      <c r="AF11" s="118"/>
      <c r="AG11" s="118"/>
      <c r="AH11" s="118"/>
      <c r="AI11" s="118"/>
      <c r="AJ11" s="118"/>
      <c r="AK11" s="118"/>
      <c r="AL11" s="118"/>
      <c r="AM11" s="118"/>
      <c r="AN11" s="118"/>
      <c r="AO11" s="118"/>
      <c r="AP11" s="118"/>
      <c r="AQ11" s="118"/>
      <c r="AR11" s="118"/>
      <c r="AS11" s="118"/>
      <c r="AT11" s="118"/>
      <c r="AU11" s="118"/>
      <c r="AV11" s="118"/>
      <c r="AW11" s="118"/>
      <c r="AX11" s="118"/>
      <c r="AY11" s="118"/>
      <c r="AZ11" s="118"/>
      <c r="BA11" s="118"/>
      <c r="BB11" s="118"/>
      <c r="BC11" s="118"/>
      <c r="BD11" s="118"/>
      <c r="BE11" s="118"/>
      <c r="BF11" s="118"/>
      <c r="BG11" s="118"/>
      <c r="BH11" s="118"/>
      <c r="BI11" s="118"/>
      <c r="BJ11" s="118"/>
      <c r="BK11" s="118"/>
      <c r="BL11" s="118"/>
    </row>
    <row r="12" spans="1:76" ht="35.15" customHeight="1" x14ac:dyDescent="0.2">
      <c r="A12" s="5"/>
      <c r="B12" s="32"/>
      <c r="C12" s="34"/>
      <c r="D12" s="33"/>
      <c r="E12" s="33"/>
      <c r="F12" s="55"/>
      <c r="G12" s="60">
        <f>SUM(B12:F12)</f>
        <v>0</v>
      </c>
      <c r="H12" s="61"/>
      <c r="I12" s="62">
        <f>G12-H12</f>
        <v>0</v>
      </c>
    </row>
    <row r="13" spans="1:76" ht="32.25" customHeight="1" x14ac:dyDescent="0.25">
      <c r="A13" s="1"/>
      <c r="B13" s="66"/>
      <c r="C13" s="36"/>
      <c r="D13" s="35"/>
      <c r="E13" s="35"/>
      <c r="F13" s="67"/>
      <c r="G13" s="60">
        <f t="shared" ref="G13:G27" si="0">SUM(B13:F13)</f>
        <v>0</v>
      </c>
      <c r="H13" s="63"/>
      <c r="I13" s="62">
        <f t="shared" ref="I13:I27" si="1">G13-H13</f>
        <v>0</v>
      </c>
      <c r="L13" s="118"/>
      <c r="M13" s="118"/>
      <c r="N13" s="137"/>
    </row>
    <row r="14" spans="1:76" ht="33.75" customHeight="1" x14ac:dyDescent="0.2">
      <c r="A14" s="1"/>
      <c r="B14" s="66"/>
      <c r="C14" s="36"/>
      <c r="D14" s="35"/>
      <c r="E14" s="35"/>
      <c r="F14" s="67"/>
      <c r="G14" s="60">
        <f t="shared" si="0"/>
        <v>0</v>
      </c>
      <c r="H14" s="63"/>
      <c r="I14" s="62">
        <f t="shared" si="1"/>
        <v>0</v>
      </c>
    </row>
    <row r="15" spans="1:76" ht="33" customHeight="1" x14ac:dyDescent="0.2">
      <c r="A15" s="1"/>
      <c r="B15" s="66"/>
      <c r="C15" s="36"/>
      <c r="D15" s="35"/>
      <c r="E15" s="35"/>
      <c r="F15" s="67"/>
      <c r="G15" s="60">
        <f t="shared" si="0"/>
        <v>0</v>
      </c>
      <c r="H15" s="63"/>
      <c r="I15" s="62">
        <f t="shared" si="1"/>
        <v>0</v>
      </c>
    </row>
    <row r="16" spans="1:76" ht="34.5" customHeight="1" x14ac:dyDescent="0.2">
      <c r="A16" s="1"/>
      <c r="B16" s="66"/>
      <c r="C16" s="36"/>
      <c r="D16" s="35"/>
      <c r="E16" s="35"/>
      <c r="F16" s="67"/>
      <c r="G16" s="60">
        <f t="shared" si="0"/>
        <v>0</v>
      </c>
      <c r="H16" s="63"/>
      <c r="I16" s="62">
        <f t="shared" si="1"/>
        <v>0</v>
      </c>
    </row>
    <row r="17" spans="1:10" ht="34.5" customHeight="1" x14ac:dyDescent="0.2">
      <c r="A17" s="1"/>
      <c r="B17" s="66"/>
      <c r="C17" s="36"/>
      <c r="D17" s="35"/>
      <c r="E17" s="35"/>
      <c r="F17" s="67"/>
      <c r="G17" s="60">
        <f t="shared" si="0"/>
        <v>0</v>
      </c>
      <c r="H17" s="63"/>
      <c r="I17" s="62">
        <f t="shared" si="1"/>
        <v>0</v>
      </c>
    </row>
    <row r="18" spans="1:10" ht="34.5" customHeight="1" x14ac:dyDescent="0.2">
      <c r="A18" s="1"/>
      <c r="B18" s="66"/>
      <c r="C18" s="36"/>
      <c r="D18" s="35"/>
      <c r="E18" s="35"/>
      <c r="F18" s="67"/>
      <c r="G18" s="60">
        <f t="shared" si="0"/>
        <v>0</v>
      </c>
      <c r="H18" s="63"/>
      <c r="I18" s="62">
        <f t="shared" si="1"/>
        <v>0</v>
      </c>
    </row>
    <row r="19" spans="1:10" ht="34.5" customHeight="1" x14ac:dyDescent="0.2">
      <c r="A19" s="1"/>
      <c r="B19" s="66"/>
      <c r="C19" s="36"/>
      <c r="D19" s="35"/>
      <c r="E19" s="35"/>
      <c r="F19" s="67"/>
      <c r="G19" s="60">
        <f t="shared" si="0"/>
        <v>0</v>
      </c>
      <c r="H19" s="63"/>
      <c r="I19" s="62">
        <f t="shared" si="1"/>
        <v>0</v>
      </c>
    </row>
    <row r="20" spans="1:10" ht="34.5" customHeight="1" x14ac:dyDescent="0.2">
      <c r="A20" s="1"/>
      <c r="B20" s="66"/>
      <c r="C20" s="36"/>
      <c r="D20" s="35"/>
      <c r="E20" s="35"/>
      <c r="F20" s="67"/>
      <c r="G20" s="60">
        <f t="shared" si="0"/>
        <v>0</v>
      </c>
      <c r="H20" s="63"/>
      <c r="I20" s="62">
        <f t="shared" si="1"/>
        <v>0</v>
      </c>
    </row>
    <row r="21" spans="1:10" ht="34.5" customHeight="1" x14ac:dyDescent="0.2">
      <c r="A21" s="1"/>
      <c r="B21" s="66"/>
      <c r="C21" s="36"/>
      <c r="D21" s="35"/>
      <c r="E21" s="35"/>
      <c r="F21" s="67"/>
      <c r="G21" s="60">
        <f t="shared" si="0"/>
        <v>0</v>
      </c>
      <c r="H21" s="63"/>
      <c r="I21" s="62">
        <f t="shared" si="1"/>
        <v>0</v>
      </c>
    </row>
    <row r="22" spans="1:10" ht="34.5" customHeight="1" x14ac:dyDescent="0.2">
      <c r="A22" s="1"/>
      <c r="B22" s="66"/>
      <c r="C22" s="36"/>
      <c r="D22" s="35"/>
      <c r="E22" s="35"/>
      <c r="F22" s="67"/>
      <c r="G22" s="60">
        <f t="shared" si="0"/>
        <v>0</v>
      </c>
      <c r="H22" s="63"/>
      <c r="I22" s="62">
        <f t="shared" si="1"/>
        <v>0</v>
      </c>
    </row>
    <row r="23" spans="1:10" ht="34.5" customHeight="1" x14ac:dyDescent="0.2">
      <c r="A23" s="1"/>
      <c r="B23" s="66"/>
      <c r="C23" s="36"/>
      <c r="D23" s="35"/>
      <c r="E23" s="35"/>
      <c r="F23" s="67"/>
      <c r="G23" s="60">
        <f t="shared" si="0"/>
        <v>0</v>
      </c>
      <c r="H23" s="63"/>
      <c r="I23" s="62">
        <f t="shared" si="1"/>
        <v>0</v>
      </c>
    </row>
    <row r="24" spans="1:10" ht="34.5" customHeight="1" x14ac:dyDescent="0.2">
      <c r="A24" s="1"/>
      <c r="B24" s="66"/>
      <c r="C24" s="36"/>
      <c r="D24" s="35"/>
      <c r="E24" s="35"/>
      <c r="F24" s="67"/>
      <c r="G24" s="60">
        <f t="shared" si="0"/>
        <v>0</v>
      </c>
      <c r="H24" s="63"/>
      <c r="I24" s="62">
        <f t="shared" si="1"/>
        <v>0</v>
      </c>
    </row>
    <row r="25" spans="1:10" ht="34.5" customHeight="1" x14ac:dyDescent="0.2">
      <c r="A25" s="1"/>
      <c r="B25" s="66"/>
      <c r="C25" s="36"/>
      <c r="D25" s="35"/>
      <c r="E25" s="35"/>
      <c r="F25" s="67"/>
      <c r="G25" s="60">
        <f t="shared" si="0"/>
        <v>0</v>
      </c>
      <c r="H25" s="63"/>
      <c r="I25" s="62">
        <f t="shared" si="1"/>
        <v>0</v>
      </c>
    </row>
    <row r="26" spans="1:10" ht="34.5" customHeight="1" x14ac:dyDescent="0.2">
      <c r="A26" s="1"/>
      <c r="B26" s="66"/>
      <c r="C26" s="36"/>
      <c r="D26" s="35"/>
      <c r="E26" s="35"/>
      <c r="F26" s="67"/>
      <c r="G26" s="60">
        <f t="shared" si="0"/>
        <v>0</v>
      </c>
      <c r="H26" s="63"/>
      <c r="I26" s="62">
        <f t="shared" si="1"/>
        <v>0</v>
      </c>
    </row>
    <row r="27" spans="1:10" ht="34.5" customHeight="1" thickBot="1" x14ac:dyDescent="0.25">
      <c r="A27" s="1"/>
      <c r="B27" s="68"/>
      <c r="C27" s="56"/>
      <c r="D27" s="57"/>
      <c r="E27" s="57"/>
      <c r="F27" s="69"/>
      <c r="G27" s="60">
        <f t="shared" si="0"/>
        <v>0</v>
      </c>
      <c r="H27" s="64"/>
      <c r="I27" s="62">
        <f t="shared" si="1"/>
        <v>0</v>
      </c>
    </row>
    <row r="28" spans="1:10" ht="24" customHeight="1" thickBot="1" x14ac:dyDescent="0.3">
      <c r="A28" s="11" t="s">
        <v>0</v>
      </c>
      <c r="B28" s="58">
        <f t="shared" ref="B28:I28" si="2">SUM(B12:B27)</f>
        <v>0</v>
      </c>
      <c r="C28" s="58">
        <f t="shared" si="2"/>
        <v>0</v>
      </c>
      <c r="D28" s="59">
        <f t="shared" si="2"/>
        <v>0</v>
      </c>
      <c r="E28" s="59">
        <f t="shared" si="2"/>
        <v>0</v>
      </c>
      <c r="F28" s="59">
        <f t="shared" si="2"/>
        <v>0</v>
      </c>
      <c r="G28" s="37">
        <f t="shared" si="2"/>
        <v>0</v>
      </c>
      <c r="H28" s="38">
        <f t="shared" si="2"/>
        <v>0</v>
      </c>
      <c r="I28" s="38">
        <f t="shared" si="2"/>
        <v>0</v>
      </c>
      <c r="J28" s="268" t="s">
        <v>1139</v>
      </c>
    </row>
    <row r="29" spans="1:10" ht="50.15" customHeight="1" thickBot="1" x14ac:dyDescent="0.3">
      <c r="A29" s="20"/>
      <c r="B29" s="20"/>
      <c r="C29" s="20"/>
      <c r="D29" s="20"/>
      <c r="E29" s="20"/>
      <c r="F29" s="20"/>
      <c r="G29" s="20"/>
      <c r="H29" s="20"/>
      <c r="I29" s="22" t="str">
        <f>IF(I28&gt;150000,"errorimport ha de ser màxim 500000,00","")</f>
        <v/>
      </c>
    </row>
    <row r="30" spans="1:10" x14ac:dyDescent="0.2">
      <c r="A30" s="20"/>
      <c r="B30" s="20"/>
      <c r="C30" s="20"/>
      <c r="D30" s="20"/>
      <c r="E30" s="20"/>
      <c r="F30" s="20"/>
      <c r="G30" s="20"/>
      <c r="H30" s="20"/>
      <c r="I30" s="20"/>
    </row>
    <row r="31" spans="1:10" x14ac:dyDescent="0.2">
      <c r="A31" s="20"/>
      <c r="B31" s="20"/>
      <c r="C31" s="20"/>
      <c r="D31" s="20"/>
      <c r="E31" s="20"/>
      <c r="F31" s="20"/>
      <c r="G31" s="20"/>
      <c r="H31" s="20"/>
      <c r="I31" s="20"/>
    </row>
    <row r="32" spans="1:10" x14ac:dyDescent="0.2">
      <c r="A32" s="20"/>
      <c r="B32" s="20"/>
      <c r="C32" s="20"/>
      <c r="D32" s="20"/>
      <c r="E32" s="20"/>
      <c r="F32" s="20"/>
      <c r="G32" s="20"/>
      <c r="H32" s="20"/>
      <c r="I32" s="20"/>
    </row>
    <row r="33" spans="1:9" x14ac:dyDescent="0.2">
      <c r="A33" s="20"/>
      <c r="B33" s="20"/>
      <c r="C33" s="20"/>
      <c r="D33" s="20"/>
      <c r="E33" s="20"/>
      <c r="F33" s="20"/>
      <c r="G33" s="20"/>
      <c r="H33" s="20"/>
      <c r="I33" s="20"/>
    </row>
    <row r="34" spans="1:9" x14ac:dyDescent="0.2">
      <c r="A34" s="20"/>
      <c r="B34" s="20"/>
      <c r="C34" s="20"/>
      <c r="D34" s="20"/>
      <c r="E34" s="20"/>
      <c r="F34" s="20"/>
      <c r="G34" s="20"/>
      <c r="H34" s="20"/>
      <c r="I34" s="20"/>
    </row>
    <row r="35" spans="1:9" x14ac:dyDescent="0.2">
      <c r="A35" s="20"/>
      <c r="B35" s="20"/>
      <c r="C35" s="20"/>
      <c r="D35" s="20"/>
      <c r="E35" s="20"/>
      <c r="F35" s="20"/>
      <c r="G35" s="20"/>
      <c r="H35" s="20"/>
      <c r="I35" s="20"/>
    </row>
    <row r="36" spans="1:9" x14ac:dyDescent="0.2">
      <c r="A36" s="20"/>
      <c r="B36" s="20"/>
      <c r="C36" s="20"/>
      <c r="D36" s="20"/>
      <c r="E36" s="20"/>
      <c r="F36" s="20"/>
      <c r="G36" s="20"/>
      <c r="H36" s="20"/>
      <c r="I36" s="20"/>
    </row>
    <row r="37" spans="1:9" x14ac:dyDescent="0.2">
      <c r="A37" s="20"/>
      <c r="B37" s="20"/>
      <c r="C37" s="20"/>
      <c r="D37" s="20"/>
      <c r="E37" s="20"/>
      <c r="F37" s="20"/>
      <c r="G37" s="20"/>
      <c r="H37" s="20"/>
      <c r="I37" s="20"/>
    </row>
    <row r="38" spans="1:9" x14ac:dyDescent="0.2">
      <c r="A38" s="20"/>
      <c r="B38" s="20"/>
      <c r="C38" s="20"/>
      <c r="D38" s="20"/>
      <c r="E38" s="20"/>
      <c r="F38" s="20"/>
      <c r="G38" s="20"/>
      <c r="H38" s="20"/>
      <c r="I38" s="20"/>
    </row>
    <row r="39" spans="1:9" x14ac:dyDescent="0.2">
      <c r="A39" s="20"/>
      <c r="B39" s="20"/>
      <c r="C39" s="20"/>
      <c r="D39" s="20"/>
      <c r="E39" s="20"/>
      <c r="F39" s="20"/>
      <c r="G39" s="20"/>
      <c r="H39" s="20"/>
      <c r="I39" s="20"/>
    </row>
    <row r="40" spans="1:9" x14ac:dyDescent="0.2">
      <c r="A40" s="20"/>
      <c r="B40" s="20"/>
      <c r="C40" s="20"/>
      <c r="D40" s="20"/>
      <c r="E40" s="20"/>
      <c r="F40" s="20"/>
      <c r="G40" s="20"/>
      <c r="H40" s="20"/>
      <c r="I40" s="20"/>
    </row>
    <row r="41" spans="1:9" x14ac:dyDescent="0.2">
      <c r="A41" s="20"/>
      <c r="B41" s="20"/>
      <c r="C41" s="20"/>
      <c r="D41" s="20"/>
      <c r="E41" s="20"/>
      <c r="F41" s="20"/>
      <c r="G41" s="20"/>
      <c r="H41" s="20"/>
      <c r="I41" s="20"/>
    </row>
    <row r="42" spans="1:9" x14ac:dyDescent="0.2">
      <c r="A42" s="20"/>
      <c r="B42" s="20"/>
      <c r="C42" s="20"/>
      <c r="D42" s="20"/>
      <c r="E42" s="20"/>
      <c r="F42" s="20"/>
      <c r="G42" s="20"/>
      <c r="H42" s="20"/>
      <c r="I42" s="20"/>
    </row>
    <row r="43" spans="1:9" x14ac:dyDescent="0.2">
      <c r="A43" s="20"/>
      <c r="B43" s="20"/>
      <c r="C43" s="20"/>
      <c r="D43" s="20"/>
      <c r="E43" s="20"/>
      <c r="F43" s="20"/>
      <c r="G43" s="20"/>
      <c r="H43" s="20"/>
      <c r="I43" s="20"/>
    </row>
    <row r="44" spans="1:9" x14ac:dyDescent="0.2">
      <c r="A44" s="20"/>
      <c r="B44" s="20"/>
      <c r="C44" s="20"/>
      <c r="D44" s="20"/>
      <c r="E44" s="20"/>
      <c r="F44" s="20"/>
      <c r="G44" s="20"/>
      <c r="H44" s="20"/>
      <c r="I44" s="20"/>
    </row>
    <row r="45" spans="1:9" x14ac:dyDescent="0.2">
      <c r="A45" s="20"/>
      <c r="B45" s="20"/>
      <c r="C45" s="20"/>
      <c r="D45" s="20"/>
      <c r="E45" s="20"/>
      <c r="F45" s="20"/>
      <c r="G45" s="20"/>
      <c r="H45" s="20"/>
      <c r="I45" s="20"/>
    </row>
    <row r="46" spans="1:9" x14ac:dyDescent="0.2">
      <c r="A46" s="20"/>
      <c r="B46" s="20"/>
      <c r="C46" s="20"/>
      <c r="D46" s="20"/>
      <c r="E46" s="20"/>
      <c r="F46" s="20"/>
      <c r="G46" s="20"/>
      <c r="H46" s="20"/>
      <c r="I46" s="20"/>
    </row>
    <row r="47" spans="1:9" x14ac:dyDescent="0.2">
      <c r="A47" s="20"/>
      <c r="B47" s="20"/>
      <c r="C47" s="20"/>
      <c r="D47" s="20"/>
      <c r="E47" s="20"/>
      <c r="F47" s="20"/>
      <c r="G47" s="20"/>
      <c r="H47" s="20"/>
      <c r="I47" s="20"/>
    </row>
    <row r="48" spans="1:9" x14ac:dyDescent="0.2">
      <c r="A48" s="20"/>
      <c r="B48" s="20"/>
      <c r="C48" s="20"/>
      <c r="D48" s="20"/>
      <c r="E48" s="20"/>
      <c r="F48" s="20"/>
      <c r="G48" s="20"/>
      <c r="H48" s="20"/>
      <c r="I48" s="20"/>
    </row>
    <row r="49" spans="1:9" x14ac:dyDescent="0.2">
      <c r="A49" s="20"/>
      <c r="B49" s="20"/>
      <c r="C49" s="20"/>
      <c r="D49" s="20"/>
      <c r="E49" s="20"/>
      <c r="F49" s="20"/>
      <c r="G49" s="20"/>
      <c r="H49" s="20"/>
      <c r="I49" s="20"/>
    </row>
    <row r="50" spans="1:9" x14ac:dyDescent="0.2">
      <c r="A50" s="20"/>
      <c r="B50" s="20"/>
      <c r="C50" s="20"/>
      <c r="D50" s="20"/>
      <c r="E50" s="20"/>
      <c r="F50" s="20"/>
      <c r="G50" s="20"/>
      <c r="H50" s="20"/>
      <c r="I50" s="20"/>
    </row>
    <row r="51" spans="1:9" x14ac:dyDescent="0.2">
      <c r="A51" s="20"/>
      <c r="B51" s="20"/>
      <c r="C51" s="20"/>
      <c r="D51" s="20"/>
      <c r="E51" s="20"/>
      <c r="F51" s="20"/>
      <c r="G51" s="20"/>
      <c r="H51" s="20"/>
      <c r="I51" s="20"/>
    </row>
    <row r="52" spans="1:9" x14ac:dyDescent="0.2">
      <c r="A52" s="20"/>
      <c r="B52" s="20"/>
      <c r="C52" s="20"/>
      <c r="D52" s="20"/>
      <c r="E52" s="20"/>
      <c r="F52" s="20"/>
      <c r="G52" s="20"/>
      <c r="H52" s="20"/>
      <c r="I52" s="20"/>
    </row>
    <row r="53" spans="1:9" x14ac:dyDescent="0.2">
      <c r="A53" s="20"/>
      <c r="B53" s="20"/>
      <c r="C53" s="20"/>
      <c r="D53" s="20"/>
      <c r="E53" s="20"/>
      <c r="F53" s="20"/>
      <c r="G53" s="20"/>
      <c r="H53" s="20"/>
      <c r="I53" s="20"/>
    </row>
    <row r="54" spans="1:9" x14ac:dyDescent="0.2">
      <c r="A54" s="20"/>
      <c r="B54" s="20"/>
      <c r="C54" s="20"/>
      <c r="D54" s="20"/>
      <c r="E54" s="20"/>
      <c r="F54" s="20"/>
      <c r="G54" s="20"/>
      <c r="H54" s="20"/>
      <c r="I54" s="20"/>
    </row>
    <row r="55" spans="1:9" x14ac:dyDescent="0.2">
      <c r="A55" s="20"/>
      <c r="B55" s="20"/>
      <c r="C55" s="20"/>
      <c r="D55" s="20"/>
      <c r="E55" s="20"/>
      <c r="F55" s="20"/>
      <c r="G55" s="20"/>
      <c r="H55" s="20"/>
      <c r="I55" s="20"/>
    </row>
    <row r="56" spans="1:9" x14ac:dyDescent="0.2">
      <c r="A56" s="20"/>
      <c r="B56" s="20"/>
      <c r="C56" s="20"/>
      <c r="D56" s="20"/>
      <c r="E56" s="20"/>
      <c r="F56" s="20"/>
      <c r="G56" s="20"/>
      <c r="H56" s="20"/>
      <c r="I56" s="20"/>
    </row>
    <row r="57" spans="1:9" x14ac:dyDescent="0.2">
      <c r="A57" s="20"/>
      <c r="B57" s="20"/>
      <c r="C57" s="20"/>
      <c r="D57" s="20"/>
      <c r="E57" s="20"/>
      <c r="F57" s="20"/>
      <c r="G57" s="20"/>
      <c r="H57" s="20"/>
      <c r="I57" s="20"/>
    </row>
    <row r="58" spans="1:9" x14ac:dyDescent="0.2">
      <c r="A58" s="20"/>
      <c r="B58" s="20"/>
      <c r="C58" s="20"/>
      <c r="D58" s="20"/>
      <c r="E58" s="20"/>
      <c r="F58" s="20"/>
      <c r="G58" s="20"/>
      <c r="H58" s="20"/>
      <c r="I58" s="20"/>
    </row>
    <row r="59" spans="1:9" x14ac:dyDescent="0.2">
      <c r="A59" s="20"/>
      <c r="B59" s="20"/>
      <c r="C59" s="20"/>
      <c r="D59" s="20"/>
      <c r="E59" s="20"/>
      <c r="F59" s="20"/>
      <c r="G59" s="20"/>
      <c r="H59" s="20"/>
      <c r="I59" s="20"/>
    </row>
    <row r="60" spans="1:9" x14ac:dyDescent="0.2">
      <c r="A60" s="20"/>
      <c r="B60" s="20"/>
      <c r="C60" s="20"/>
      <c r="D60" s="20"/>
      <c r="E60" s="20"/>
      <c r="F60" s="20"/>
      <c r="G60" s="20"/>
      <c r="H60" s="20"/>
      <c r="I60" s="20"/>
    </row>
    <row r="61" spans="1:9" x14ac:dyDescent="0.2">
      <c r="A61" s="20"/>
      <c r="B61" s="20"/>
      <c r="C61" s="20"/>
      <c r="D61" s="20"/>
      <c r="E61" s="20"/>
      <c r="F61" s="20"/>
      <c r="G61" s="20"/>
      <c r="H61" s="20"/>
      <c r="I61" s="20"/>
    </row>
    <row r="62" spans="1:9" x14ac:dyDescent="0.2">
      <c r="A62" s="20"/>
      <c r="B62" s="20"/>
      <c r="C62" s="20"/>
      <c r="D62" s="20"/>
      <c r="E62" s="20"/>
      <c r="F62" s="20"/>
      <c r="G62" s="20"/>
      <c r="H62" s="20"/>
      <c r="I62" s="20"/>
    </row>
    <row r="63" spans="1:9" x14ac:dyDescent="0.2">
      <c r="A63" s="20"/>
      <c r="B63" s="20"/>
      <c r="C63" s="20"/>
      <c r="D63" s="20"/>
      <c r="E63" s="20"/>
      <c r="F63" s="20"/>
      <c r="G63" s="20"/>
      <c r="H63" s="20"/>
      <c r="I63" s="20"/>
    </row>
    <row r="64" spans="1:9" x14ac:dyDescent="0.2">
      <c r="A64" s="20"/>
      <c r="B64" s="20"/>
      <c r="C64" s="20"/>
      <c r="D64" s="20"/>
      <c r="E64" s="20"/>
      <c r="F64" s="20"/>
      <c r="G64" s="20"/>
      <c r="H64" s="20"/>
      <c r="I64" s="20"/>
    </row>
    <row r="65" spans="1:9" x14ac:dyDescent="0.2">
      <c r="A65" s="20"/>
      <c r="B65" s="20"/>
      <c r="C65" s="20"/>
      <c r="D65" s="20"/>
      <c r="E65" s="20"/>
      <c r="F65" s="20"/>
      <c r="G65" s="20"/>
      <c r="H65" s="20"/>
      <c r="I65" s="20"/>
    </row>
    <row r="66" spans="1:9" x14ac:dyDescent="0.2">
      <c r="A66" s="20"/>
      <c r="B66" s="20"/>
      <c r="C66" s="20"/>
      <c r="D66" s="20"/>
      <c r="E66" s="20"/>
      <c r="F66" s="20"/>
      <c r="G66" s="20"/>
      <c r="H66" s="20"/>
      <c r="I66" s="20"/>
    </row>
    <row r="67" spans="1:9" x14ac:dyDescent="0.2">
      <c r="A67" s="20"/>
      <c r="B67" s="20"/>
      <c r="C67" s="20"/>
      <c r="D67" s="20"/>
      <c r="E67" s="20"/>
      <c r="F67" s="20"/>
      <c r="G67" s="20"/>
      <c r="H67" s="20"/>
      <c r="I67" s="20"/>
    </row>
    <row r="68" spans="1:9" x14ac:dyDescent="0.2">
      <c r="A68" s="20"/>
      <c r="B68" s="20"/>
      <c r="C68" s="20"/>
      <c r="D68" s="20"/>
      <c r="E68" s="20"/>
      <c r="F68" s="20"/>
      <c r="G68" s="20"/>
      <c r="H68" s="20"/>
      <c r="I68" s="20"/>
    </row>
    <row r="69" spans="1:9" x14ac:dyDescent="0.2">
      <c r="A69" s="20"/>
      <c r="B69" s="20"/>
      <c r="C69" s="20"/>
      <c r="D69" s="20"/>
      <c r="E69" s="20"/>
      <c r="F69" s="20"/>
      <c r="G69" s="20"/>
      <c r="H69" s="20"/>
      <c r="I69" s="20"/>
    </row>
    <row r="70" spans="1:9" x14ac:dyDescent="0.2">
      <c r="A70" s="20"/>
      <c r="B70" s="20"/>
      <c r="C70" s="20"/>
      <c r="D70" s="20"/>
      <c r="E70" s="20"/>
      <c r="F70" s="20"/>
      <c r="G70" s="20"/>
      <c r="H70" s="20"/>
      <c r="I70" s="20"/>
    </row>
    <row r="71" spans="1:9" x14ac:dyDescent="0.2">
      <c r="A71" s="20"/>
      <c r="B71" s="20"/>
      <c r="C71" s="20"/>
      <c r="D71" s="20"/>
      <c r="E71" s="20"/>
      <c r="F71" s="20"/>
      <c r="G71" s="20"/>
      <c r="H71" s="20"/>
      <c r="I71" s="20"/>
    </row>
    <row r="72" spans="1:9" x14ac:dyDescent="0.2">
      <c r="A72" s="20"/>
      <c r="B72" s="20"/>
      <c r="C72" s="20"/>
      <c r="D72" s="20"/>
      <c r="E72" s="20"/>
      <c r="F72" s="20"/>
      <c r="G72" s="20"/>
      <c r="H72" s="20"/>
      <c r="I72" s="20"/>
    </row>
    <row r="73" spans="1:9" x14ac:dyDescent="0.2">
      <c r="A73" s="20"/>
      <c r="B73" s="20"/>
      <c r="C73" s="20"/>
      <c r="D73" s="20"/>
      <c r="E73" s="20"/>
      <c r="F73" s="20"/>
      <c r="G73" s="20"/>
      <c r="H73" s="20"/>
      <c r="I73" s="20"/>
    </row>
    <row r="74" spans="1:9" x14ac:dyDescent="0.2">
      <c r="A74" s="20"/>
      <c r="B74" s="20"/>
      <c r="C74" s="20"/>
      <c r="D74" s="20"/>
      <c r="E74" s="20"/>
      <c r="F74" s="20"/>
      <c r="G74" s="20"/>
      <c r="H74" s="20"/>
      <c r="I74" s="20"/>
    </row>
    <row r="75" spans="1:9" x14ac:dyDescent="0.2">
      <c r="A75" s="20"/>
      <c r="B75" s="20"/>
      <c r="C75" s="20"/>
      <c r="D75" s="20"/>
      <c r="E75" s="20"/>
      <c r="F75" s="20"/>
      <c r="G75" s="20"/>
      <c r="H75" s="20"/>
      <c r="I75" s="20"/>
    </row>
    <row r="76" spans="1:9" x14ac:dyDescent="0.2">
      <c r="A76" s="20"/>
      <c r="B76" s="20"/>
      <c r="C76" s="20"/>
      <c r="D76" s="20"/>
      <c r="E76" s="20"/>
      <c r="F76" s="20"/>
      <c r="G76" s="20"/>
      <c r="H76" s="20"/>
      <c r="I76" s="20"/>
    </row>
    <row r="77" spans="1:9" x14ac:dyDescent="0.2">
      <c r="A77" s="20"/>
      <c r="B77" s="20"/>
      <c r="C77" s="20"/>
      <c r="D77" s="20"/>
      <c r="E77" s="20"/>
      <c r="F77" s="20"/>
      <c r="G77" s="20"/>
      <c r="H77" s="20"/>
      <c r="I77" s="20"/>
    </row>
    <row r="78" spans="1:9" x14ac:dyDescent="0.2">
      <c r="A78" s="20"/>
      <c r="B78" s="20"/>
      <c r="C78" s="20"/>
      <c r="D78" s="20"/>
      <c r="E78" s="20"/>
      <c r="F78" s="20"/>
      <c r="G78" s="20"/>
      <c r="H78" s="20"/>
      <c r="I78" s="20"/>
    </row>
    <row r="79" spans="1:9" x14ac:dyDescent="0.2">
      <c r="A79" s="20"/>
      <c r="B79" s="20"/>
      <c r="C79" s="20"/>
      <c r="D79" s="20"/>
      <c r="E79" s="20"/>
      <c r="F79" s="20"/>
      <c r="G79" s="20"/>
      <c r="H79" s="20"/>
      <c r="I79" s="20"/>
    </row>
    <row r="80" spans="1:9" x14ac:dyDescent="0.2">
      <c r="A80" s="20"/>
      <c r="B80" s="20"/>
      <c r="C80" s="20"/>
      <c r="D80" s="20"/>
      <c r="E80" s="20"/>
      <c r="F80" s="20"/>
      <c r="G80" s="20"/>
      <c r="H80" s="20"/>
      <c r="I80" s="20"/>
    </row>
    <row r="81" spans="1:9" x14ac:dyDescent="0.2">
      <c r="A81" s="20"/>
      <c r="B81" s="20"/>
      <c r="C81" s="20"/>
      <c r="D81" s="20"/>
      <c r="E81" s="20"/>
      <c r="F81" s="20"/>
      <c r="G81" s="20"/>
      <c r="H81" s="20"/>
      <c r="I81" s="20"/>
    </row>
    <row r="82" spans="1:9" x14ac:dyDescent="0.2">
      <c r="A82" s="20"/>
      <c r="B82" s="20"/>
      <c r="C82" s="20"/>
      <c r="D82" s="20"/>
      <c r="E82" s="20"/>
      <c r="F82" s="20"/>
      <c r="G82" s="20"/>
      <c r="H82" s="20"/>
      <c r="I82" s="20"/>
    </row>
    <row r="83" spans="1:9" x14ac:dyDescent="0.2">
      <c r="A83" s="20"/>
      <c r="B83" s="20"/>
      <c r="C83" s="20"/>
      <c r="D83" s="20"/>
      <c r="E83" s="20"/>
      <c r="F83" s="20"/>
      <c r="G83" s="20"/>
      <c r="H83" s="20"/>
      <c r="I83" s="20"/>
    </row>
    <row r="84" spans="1:9" x14ac:dyDescent="0.2">
      <c r="A84" s="20"/>
      <c r="B84" s="20"/>
      <c r="C84" s="20"/>
      <c r="D84" s="20"/>
      <c r="E84" s="20"/>
      <c r="F84" s="20"/>
      <c r="G84" s="20"/>
      <c r="H84" s="20"/>
      <c r="I84" s="20"/>
    </row>
    <row r="85" spans="1:9" x14ac:dyDescent="0.2">
      <c r="A85" s="20"/>
      <c r="B85" s="20"/>
      <c r="C85" s="20"/>
      <c r="D85" s="20"/>
      <c r="E85" s="20"/>
      <c r="F85" s="20"/>
      <c r="G85" s="20"/>
      <c r="H85" s="20"/>
      <c r="I85" s="20"/>
    </row>
    <row r="86" spans="1:9" x14ac:dyDescent="0.2">
      <c r="A86" s="20"/>
      <c r="B86" s="20"/>
      <c r="C86" s="20"/>
      <c r="D86" s="20"/>
      <c r="E86" s="20"/>
      <c r="F86" s="20"/>
      <c r="G86" s="20"/>
      <c r="H86" s="20"/>
      <c r="I86" s="20"/>
    </row>
    <row r="87" spans="1:9" x14ac:dyDescent="0.2">
      <c r="A87" s="20"/>
      <c r="B87" s="20"/>
      <c r="C87" s="20"/>
      <c r="D87" s="20"/>
      <c r="E87" s="20"/>
      <c r="F87" s="20"/>
      <c r="G87" s="20"/>
      <c r="H87" s="20"/>
      <c r="I87" s="20"/>
    </row>
    <row r="88" spans="1:9" x14ac:dyDescent="0.2">
      <c r="A88" s="20"/>
      <c r="B88" s="20"/>
      <c r="C88" s="20"/>
      <c r="D88" s="20"/>
      <c r="E88" s="20"/>
      <c r="F88" s="20"/>
      <c r="G88" s="20"/>
      <c r="H88" s="20"/>
      <c r="I88" s="20"/>
    </row>
    <row r="89" spans="1:9" x14ac:dyDescent="0.2">
      <c r="A89" s="20"/>
      <c r="B89" s="20"/>
      <c r="C89" s="20"/>
      <c r="D89" s="20"/>
      <c r="E89" s="20"/>
      <c r="F89" s="20"/>
      <c r="G89" s="20"/>
      <c r="H89" s="20"/>
      <c r="I89" s="20"/>
    </row>
    <row r="90" spans="1:9" x14ac:dyDescent="0.2">
      <c r="A90" s="20"/>
      <c r="B90" s="20"/>
      <c r="C90" s="20"/>
      <c r="D90" s="20"/>
      <c r="E90" s="20"/>
      <c r="F90" s="20"/>
      <c r="G90" s="20"/>
      <c r="H90" s="20"/>
      <c r="I90" s="20"/>
    </row>
    <row r="91" spans="1:9" x14ac:dyDescent="0.2">
      <c r="A91" s="20"/>
      <c r="B91" s="20"/>
      <c r="C91" s="20"/>
      <c r="D91" s="20"/>
      <c r="E91" s="20"/>
      <c r="F91" s="20"/>
      <c r="G91" s="20"/>
      <c r="H91" s="20"/>
      <c r="I91" s="20"/>
    </row>
    <row r="92" spans="1:9" x14ac:dyDescent="0.2">
      <c r="A92" s="20"/>
      <c r="B92" s="20"/>
      <c r="C92" s="20"/>
      <c r="D92" s="20"/>
      <c r="E92" s="20"/>
      <c r="F92" s="20"/>
      <c r="G92" s="20"/>
      <c r="H92" s="20"/>
      <c r="I92" s="20"/>
    </row>
    <row r="93" spans="1:9" x14ac:dyDescent="0.2">
      <c r="A93" s="20"/>
      <c r="B93" s="20"/>
      <c r="C93" s="20"/>
      <c r="D93" s="20"/>
      <c r="E93" s="20"/>
      <c r="F93" s="20"/>
      <c r="G93" s="20"/>
      <c r="H93" s="20"/>
      <c r="I93" s="20"/>
    </row>
    <row r="94" spans="1:9" x14ac:dyDescent="0.2">
      <c r="A94" s="20"/>
      <c r="B94" s="20"/>
      <c r="C94" s="20"/>
      <c r="D94" s="20"/>
      <c r="E94" s="20"/>
      <c r="F94" s="20"/>
      <c r="G94" s="20"/>
      <c r="H94" s="20"/>
      <c r="I94" s="20"/>
    </row>
    <row r="95" spans="1:9" x14ac:dyDescent="0.2">
      <c r="A95" s="20"/>
      <c r="B95" s="20"/>
      <c r="C95" s="20"/>
      <c r="D95" s="20"/>
      <c r="E95" s="20"/>
      <c r="F95" s="20"/>
      <c r="G95" s="20"/>
      <c r="H95" s="20"/>
      <c r="I95" s="20"/>
    </row>
    <row r="96" spans="1:9" x14ac:dyDescent="0.2">
      <c r="A96" s="20"/>
      <c r="B96" s="20"/>
      <c r="C96" s="20"/>
      <c r="D96" s="20"/>
      <c r="E96" s="20"/>
      <c r="F96" s="20"/>
      <c r="G96" s="20"/>
      <c r="H96" s="20"/>
      <c r="I96" s="20"/>
    </row>
    <row r="97" spans="1:9" x14ac:dyDescent="0.2">
      <c r="A97" s="20"/>
      <c r="B97" s="20"/>
      <c r="C97" s="20"/>
      <c r="D97" s="20"/>
      <c r="E97" s="20"/>
      <c r="F97" s="20"/>
      <c r="G97" s="20"/>
      <c r="H97" s="20"/>
      <c r="I97" s="20"/>
    </row>
    <row r="98" spans="1:9" x14ac:dyDescent="0.2">
      <c r="A98" s="20"/>
      <c r="B98" s="20"/>
      <c r="C98" s="20"/>
      <c r="D98" s="20"/>
      <c r="E98" s="20"/>
      <c r="F98" s="20"/>
      <c r="G98" s="20"/>
      <c r="H98" s="20"/>
      <c r="I98" s="20"/>
    </row>
    <row r="99" spans="1:9" x14ac:dyDescent="0.2">
      <c r="A99" s="20"/>
      <c r="B99" s="20"/>
      <c r="C99" s="20"/>
      <c r="D99" s="20"/>
      <c r="E99" s="20"/>
      <c r="F99" s="20"/>
      <c r="G99" s="20"/>
      <c r="H99" s="20"/>
      <c r="I99" s="20"/>
    </row>
    <row r="100" spans="1:9" x14ac:dyDescent="0.2">
      <c r="A100" s="20"/>
      <c r="B100" s="20"/>
      <c r="C100" s="20"/>
      <c r="D100" s="20"/>
      <c r="E100" s="20"/>
      <c r="F100" s="20"/>
      <c r="G100" s="20"/>
      <c r="H100" s="20"/>
      <c r="I100" s="20"/>
    </row>
    <row r="101" spans="1:9" x14ac:dyDescent="0.2">
      <c r="A101" s="20"/>
      <c r="B101" s="20"/>
      <c r="C101" s="20"/>
      <c r="D101" s="20"/>
      <c r="E101" s="20"/>
      <c r="F101" s="20"/>
      <c r="G101" s="20"/>
      <c r="H101" s="20"/>
      <c r="I101" s="20"/>
    </row>
    <row r="102" spans="1:9" x14ac:dyDescent="0.2">
      <c r="A102" s="20"/>
      <c r="B102" s="20"/>
      <c r="C102" s="20"/>
      <c r="D102" s="20"/>
      <c r="E102" s="20"/>
      <c r="F102" s="20"/>
      <c r="G102" s="20"/>
      <c r="H102" s="20"/>
      <c r="I102" s="20"/>
    </row>
    <row r="103" spans="1:9" x14ac:dyDescent="0.2">
      <c r="A103" s="20"/>
      <c r="B103" s="20"/>
      <c r="C103" s="20"/>
      <c r="D103" s="20"/>
      <c r="E103" s="20"/>
      <c r="F103" s="20"/>
      <c r="G103" s="20"/>
      <c r="H103" s="20"/>
      <c r="I103" s="20"/>
    </row>
    <row r="104" spans="1:9" x14ac:dyDescent="0.2">
      <c r="A104" s="20"/>
      <c r="B104" s="20"/>
      <c r="C104" s="20"/>
      <c r="D104" s="20"/>
      <c r="E104" s="20"/>
      <c r="F104" s="20"/>
      <c r="G104" s="20"/>
      <c r="H104" s="20"/>
      <c r="I104" s="20"/>
    </row>
    <row r="105" spans="1:9" x14ac:dyDescent="0.2">
      <c r="A105" s="20"/>
      <c r="B105" s="20"/>
      <c r="C105" s="20"/>
      <c r="D105" s="20"/>
      <c r="E105" s="20"/>
      <c r="F105" s="20"/>
      <c r="G105" s="20"/>
      <c r="H105" s="20"/>
      <c r="I105" s="20"/>
    </row>
    <row r="106" spans="1:9" x14ac:dyDescent="0.2">
      <c r="A106" s="20"/>
      <c r="B106" s="20"/>
      <c r="C106" s="20"/>
      <c r="D106" s="20"/>
      <c r="E106" s="20"/>
      <c r="F106" s="20"/>
      <c r="G106" s="20"/>
      <c r="H106" s="20"/>
      <c r="I106" s="20"/>
    </row>
    <row r="107" spans="1:9" x14ac:dyDescent="0.2">
      <c r="A107" s="20"/>
      <c r="B107" s="20"/>
      <c r="C107" s="20"/>
      <c r="D107" s="20"/>
      <c r="E107" s="20"/>
      <c r="F107" s="20"/>
      <c r="G107" s="20"/>
      <c r="H107" s="20"/>
      <c r="I107" s="20"/>
    </row>
    <row r="108" spans="1:9" x14ac:dyDescent="0.2">
      <c r="A108" s="20"/>
      <c r="B108" s="20"/>
      <c r="C108" s="20"/>
      <c r="D108" s="20"/>
      <c r="E108" s="20"/>
      <c r="F108" s="20"/>
      <c r="G108" s="20"/>
      <c r="H108" s="20"/>
      <c r="I108" s="20"/>
    </row>
    <row r="109" spans="1:9" x14ac:dyDescent="0.2">
      <c r="A109" s="20"/>
      <c r="B109" s="20"/>
      <c r="C109" s="20"/>
      <c r="D109" s="20"/>
      <c r="E109" s="20"/>
      <c r="F109" s="20"/>
      <c r="G109" s="20"/>
      <c r="H109" s="20"/>
      <c r="I109" s="20"/>
    </row>
    <row r="110" spans="1:9" x14ac:dyDescent="0.2">
      <c r="A110" s="20"/>
      <c r="B110" s="20"/>
      <c r="C110" s="20"/>
      <c r="D110" s="20"/>
      <c r="E110" s="20"/>
      <c r="F110" s="20"/>
      <c r="G110" s="20"/>
      <c r="H110" s="20"/>
      <c r="I110" s="20"/>
    </row>
    <row r="111" spans="1:9" x14ac:dyDescent="0.2">
      <c r="A111" s="20"/>
      <c r="B111" s="20"/>
      <c r="C111" s="20"/>
      <c r="D111" s="20"/>
      <c r="E111" s="20"/>
      <c r="F111" s="20"/>
      <c r="G111" s="20"/>
      <c r="H111" s="20"/>
      <c r="I111" s="20"/>
    </row>
    <row r="112" spans="1:9" x14ac:dyDescent="0.2">
      <c r="A112" s="20"/>
      <c r="B112" s="20"/>
      <c r="C112" s="20"/>
      <c r="D112" s="20"/>
      <c r="E112" s="20"/>
      <c r="F112" s="20"/>
      <c r="G112" s="20"/>
      <c r="H112" s="20"/>
      <c r="I112" s="20"/>
    </row>
    <row r="113" spans="1:9" x14ac:dyDescent="0.2">
      <c r="A113" s="20"/>
      <c r="B113" s="20"/>
      <c r="C113" s="20"/>
      <c r="D113" s="20"/>
      <c r="E113" s="20"/>
      <c r="F113" s="20"/>
      <c r="G113" s="20"/>
      <c r="H113" s="20"/>
      <c r="I113" s="20"/>
    </row>
    <row r="114" spans="1:9" x14ac:dyDescent="0.2">
      <c r="A114" s="20"/>
      <c r="B114" s="20"/>
      <c r="C114" s="20"/>
      <c r="D114" s="20"/>
      <c r="E114" s="20"/>
      <c r="F114" s="20"/>
      <c r="G114" s="20"/>
      <c r="H114" s="20"/>
      <c r="I114" s="20"/>
    </row>
    <row r="115" spans="1:9" x14ac:dyDescent="0.2">
      <c r="A115" s="20"/>
      <c r="B115" s="20"/>
      <c r="C115" s="20"/>
      <c r="D115" s="20"/>
      <c r="E115" s="20"/>
      <c r="F115" s="20"/>
      <c r="G115" s="20"/>
      <c r="H115" s="20"/>
      <c r="I115" s="20"/>
    </row>
    <row r="116" spans="1:9" x14ac:dyDescent="0.2">
      <c r="A116" s="20"/>
      <c r="B116" s="20"/>
      <c r="C116" s="20"/>
      <c r="D116" s="20"/>
      <c r="E116" s="20"/>
      <c r="F116" s="20"/>
      <c r="G116" s="20"/>
      <c r="H116" s="20"/>
      <c r="I116" s="20"/>
    </row>
    <row r="117" spans="1:9" x14ac:dyDescent="0.2">
      <c r="A117" s="20"/>
      <c r="B117" s="20"/>
      <c r="C117" s="20"/>
      <c r="D117" s="20"/>
      <c r="E117" s="20"/>
      <c r="F117" s="20"/>
      <c r="G117" s="20"/>
      <c r="H117" s="20"/>
      <c r="I117" s="20"/>
    </row>
    <row r="118" spans="1:9" x14ac:dyDescent="0.2">
      <c r="A118" s="20"/>
      <c r="B118" s="20"/>
      <c r="C118" s="20"/>
      <c r="D118" s="20"/>
      <c r="E118" s="20"/>
      <c r="F118" s="20"/>
      <c r="G118" s="20"/>
      <c r="H118" s="20"/>
      <c r="I118" s="20"/>
    </row>
    <row r="119" spans="1:9" x14ac:dyDescent="0.2">
      <c r="A119" s="20"/>
      <c r="B119" s="20"/>
      <c r="C119" s="20"/>
      <c r="D119" s="20"/>
      <c r="E119" s="20"/>
      <c r="F119" s="20"/>
      <c r="G119" s="20"/>
      <c r="H119" s="20"/>
      <c r="I119" s="20"/>
    </row>
    <row r="120" spans="1:9" x14ac:dyDescent="0.2">
      <c r="A120" s="20"/>
      <c r="B120" s="20"/>
      <c r="C120" s="20"/>
      <c r="D120" s="20"/>
      <c r="E120" s="20"/>
      <c r="F120" s="20"/>
      <c r="G120" s="20"/>
      <c r="H120" s="20"/>
      <c r="I120" s="20"/>
    </row>
    <row r="121" spans="1:9" x14ac:dyDescent="0.2">
      <c r="A121" s="20"/>
      <c r="B121" s="20"/>
      <c r="C121" s="20"/>
      <c r="D121" s="20"/>
      <c r="E121" s="20"/>
      <c r="F121" s="20"/>
      <c r="G121" s="20"/>
      <c r="H121" s="20"/>
      <c r="I121" s="20"/>
    </row>
    <row r="122" spans="1:9" x14ac:dyDescent="0.2">
      <c r="A122" s="20"/>
      <c r="B122" s="20"/>
      <c r="C122" s="20"/>
      <c r="D122" s="20"/>
      <c r="E122" s="20"/>
      <c r="F122" s="20"/>
      <c r="G122" s="20"/>
      <c r="H122" s="20"/>
      <c r="I122" s="20"/>
    </row>
    <row r="123" spans="1:9" x14ac:dyDescent="0.2">
      <c r="A123" s="20"/>
      <c r="B123" s="20"/>
      <c r="C123" s="20"/>
      <c r="D123" s="20"/>
      <c r="E123" s="20"/>
      <c r="F123" s="20"/>
      <c r="G123" s="20"/>
      <c r="H123" s="20"/>
      <c r="I123" s="20"/>
    </row>
    <row r="124" spans="1:9" x14ac:dyDescent="0.2">
      <c r="A124" s="20"/>
      <c r="B124" s="20"/>
      <c r="C124" s="20"/>
      <c r="D124" s="20"/>
      <c r="E124" s="20"/>
      <c r="F124" s="20"/>
      <c r="G124" s="20"/>
      <c r="H124" s="20"/>
      <c r="I124" s="20"/>
    </row>
    <row r="125" spans="1:9" x14ac:dyDescent="0.2">
      <c r="A125" s="20"/>
      <c r="B125" s="20"/>
      <c r="C125" s="20"/>
      <c r="D125" s="20"/>
      <c r="E125" s="20"/>
      <c r="F125" s="20"/>
      <c r="G125" s="20"/>
      <c r="H125" s="20"/>
      <c r="I125" s="20"/>
    </row>
    <row r="126" spans="1:9" x14ac:dyDescent="0.2">
      <c r="A126" s="20"/>
      <c r="B126" s="20"/>
      <c r="C126" s="20"/>
      <c r="D126" s="20"/>
      <c r="E126" s="20"/>
      <c r="F126" s="20"/>
      <c r="G126" s="20"/>
      <c r="H126" s="20"/>
      <c r="I126" s="20"/>
    </row>
    <row r="127" spans="1:9" x14ac:dyDescent="0.2">
      <c r="A127" s="20"/>
      <c r="B127" s="20"/>
      <c r="C127" s="20"/>
      <c r="D127" s="20"/>
      <c r="E127" s="20"/>
      <c r="F127" s="20"/>
      <c r="G127" s="20"/>
      <c r="H127" s="20"/>
      <c r="I127" s="20"/>
    </row>
    <row r="128" spans="1:9" x14ac:dyDescent="0.2">
      <c r="A128" s="20"/>
      <c r="B128" s="20"/>
      <c r="C128" s="20"/>
      <c r="D128" s="20"/>
      <c r="E128" s="20"/>
      <c r="F128" s="20"/>
      <c r="G128" s="20"/>
      <c r="H128" s="20"/>
      <c r="I128" s="20"/>
    </row>
    <row r="129" spans="1:9" x14ac:dyDescent="0.2">
      <c r="A129" s="20"/>
      <c r="B129" s="20"/>
      <c r="C129" s="20"/>
      <c r="D129" s="20"/>
      <c r="E129" s="20"/>
      <c r="F129" s="20"/>
      <c r="G129" s="20"/>
      <c r="H129" s="20"/>
      <c r="I129" s="20"/>
    </row>
    <row r="130" spans="1:9" x14ac:dyDescent="0.2">
      <c r="A130" s="20"/>
      <c r="B130" s="20"/>
      <c r="C130" s="20"/>
      <c r="D130" s="20"/>
      <c r="E130" s="20"/>
      <c r="F130" s="20"/>
      <c r="G130" s="20"/>
      <c r="H130" s="20"/>
      <c r="I130" s="20"/>
    </row>
    <row r="131" spans="1:9" x14ac:dyDescent="0.2">
      <c r="A131" s="20"/>
      <c r="B131" s="20"/>
      <c r="C131" s="20"/>
      <c r="D131" s="20"/>
      <c r="E131" s="20"/>
      <c r="F131" s="20"/>
      <c r="G131" s="20"/>
      <c r="H131" s="20"/>
      <c r="I131" s="20"/>
    </row>
    <row r="132" spans="1:9" x14ac:dyDescent="0.2">
      <c r="A132" s="20"/>
      <c r="B132" s="20"/>
      <c r="C132" s="20"/>
      <c r="D132" s="20"/>
      <c r="E132" s="20"/>
      <c r="F132" s="20"/>
      <c r="G132" s="20"/>
      <c r="H132" s="20"/>
      <c r="I132" s="20"/>
    </row>
    <row r="133" spans="1:9" x14ac:dyDescent="0.2">
      <c r="A133" s="20"/>
      <c r="B133" s="20"/>
      <c r="C133" s="20"/>
      <c r="D133" s="20"/>
      <c r="E133" s="20"/>
      <c r="F133" s="20"/>
      <c r="G133" s="20"/>
      <c r="H133" s="20"/>
      <c r="I133" s="20"/>
    </row>
    <row r="134" spans="1:9" x14ac:dyDescent="0.2">
      <c r="A134" s="20"/>
      <c r="B134" s="20"/>
      <c r="C134" s="20"/>
      <c r="D134" s="20"/>
      <c r="E134" s="20"/>
      <c r="F134" s="20"/>
      <c r="G134" s="20"/>
      <c r="H134" s="20"/>
      <c r="I134" s="20"/>
    </row>
    <row r="135" spans="1:9" x14ac:dyDescent="0.2">
      <c r="A135" s="20"/>
      <c r="B135" s="20"/>
      <c r="C135" s="20"/>
      <c r="D135" s="20"/>
      <c r="E135" s="20"/>
      <c r="F135" s="20"/>
      <c r="G135" s="20"/>
      <c r="H135" s="20"/>
      <c r="I135" s="20"/>
    </row>
    <row r="136" spans="1:9" x14ac:dyDescent="0.2">
      <c r="A136" s="20"/>
      <c r="B136" s="20"/>
      <c r="C136" s="20"/>
      <c r="D136" s="20"/>
      <c r="E136" s="20"/>
      <c r="F136" s="20"/>
      <c r="G136" s="20"/>
      <c r="H136" s="20"/>
      <c r="I136" s="20"/>
    </row>
    <row r="137" spans="1:9" x14ac:dyDescent="0.2">
      <c r="A137" s="20"/>
      <c r="B137" s="20"/>
      <c r="C137" s="20"/>
      <c r="D137" s="20"/>
      <c r="E137" s="20"/>
      <c r="F137" s="20"/>
      <c r="G137" s="20"/>
      <c r="H137" s="20"/>
      <c r="I137" s="20"/>
    </row>
    <row r="138" spans="1:9" x14ac:dyDescent="0.2">
      <c r="A138" s="20"/>
      <c r="B138" s="20"/>
      <c r="C138" s="20"/>
      <c r="D138" s="20"/>
      <c r="E138" s="20"/>
      <c r="F138" s="20"/>
      <c r="G138" s="20"/>
      <c r="H138" s="20"/>
      <c r="I138" s="20"/>
    </row>
    <row r="139" spans="1:9" x14ac:dyDescent="0.2">
      <c r="A139" s="20"/>
      <c r="B139" s="20"/>
      <c r="C139" s="20"/>
      <c r="D139" s="20"/>
      <c r="E139" s="20"/>
      <c r="F139" s="20"/>
      <c r="G139" s="20"/>
      <c r="H139" s="20"/>
      <c r="I139" s="20"/>
    </row>
    <row r="140" spans="1:9" x14ac:dyDescent="0.2">
      <c r="A140" s="20"/>
      <c r="B140" s="20"/>
      <c r="C140" s="20"/>
      <c r="D140" s="20"/>
      <c r="E140" s="20"/>
      <c r="F140" s="20"/>
      <c r="G140" s="20"/>
      <c r="H140" s="20"/>
      <c r="I140" s="20"/>
    </row>
    <row r="141" spans="1:9" x14ac:dyDescent="0.2">
      <c r="A141" s="20"/>
      <c r="B141" s="20"/>
      <c r="C141" s="20"/>
      <c r="D141" s="20"/>
      <c r="E141" s="20"/>
      <c r="F141" s="20"/>
      <c r="G141" s="20"/>
      <c r="H141" s="20"/>
      <c r="I141" s="20"/>
    </row>
    <row r="142" spans="1:9" x14ac:dyDescent="0.2">
      <c r="A142" s="20"/>
      <c r="B142" s="20"/>
      <c r="C142" s="20"/>
      <c r="D142" s="20"/>
      <c r="E142" s="20"/>
      <c r="F142" s="20"/>
      <c r="G142" s="20"/>
      <c r="H142" s="20"/>
      <c r="I142" s="20"/>
    </row>
    <row r="143" spans="1:9" x14ac:dyDescent="0.2">
      <c r="A143" s="20"/>
      <c r="B143" s="20"/>
      <c r="C143" s="20"/>
      <c r="D143" s="20"/>
      <c r="E143" s="20"/>
      <c r="F143" s="20"/>
      <c r="G143" s="20"/>
      <c r="H143" s="20"/>
      <c r="I143" s="20"/>
    </row>
    <row r="144" spans="1:9" x14ac:dyDescent="0.2">
      <c r="A144" s="20"/>
      <c r="B144" s="20"/>
      <c r="C144" s="20"/>
      <c r="D144" s="20"/>
      <c r="E144" s="20"/>
      <c r="F144" s="20"/>
      <c r="G144" s="20"/>
      <c r="H144" s="20"/>
      <c r="I144" s="20"/>
    </row>
    <row r="145" spans="1:9" x14ac:dyDescent="0.2">
      <c r="A145" s="20"/>
      <c r="B145" s="20"/>
      <c r="C145" s="20"/>
      <c r="D145" s="20"/>
      <c r="E145" s="20"/>
      <c r="F145" s="20"/>
      <c r="G145" s="20"/>
      <c r="H145" s="20"/>
      <c r="I145" s="20"/>
    </row>
    <row r="146" spans="1:9" x14ac:dyDescent="0.2">
      <c r="A146" s="20"/>
      <c r="B146" s="20"/>
      <c r="C146" s="20"/>
      <c r="D146" s="20"/>
      <c r="E146" s="20"/>
      <c r="F146" s="20"/>
      <c r="G146" s="20"/>
      <c r="H146" s="20"/>
      <c r="I146" s="20"/>
    </row>
    <row r="147" spans="1:9" x14ac:dyDescent="0.2">
      <c r="A147" s="20"/>
      <c r="B147" s="20"/>
      <c r="C147" s="20"/>
      <c r="D147" s="20"/>
      <c r="E147" s="20"/>
      <c r="F147" s="20"/>
      <c r="G147" s="20"/>
      <c r="H147" s="20"/>
      <c r="I147" s="20"/>
    </row>
    <row r="148" spans="1:9" x14ac:dyDescent="0.2">
      <c r="A148" s="20"/>
      <c r="B148" s="20"/>
      <c r="C148" s="20"/>
      <c r="D148" s="20"/>
      <c r="E148" s="20"/>
      <c r="F148" s="20"/>
      <c r="G148" s="20"/>
      <c r="H148" s="20"/>
      <c r="I148" s="20"/>
    </row>
    <row r="149" spans="1:9" x14ac:dyDescent="0.2">
      <c r="A149" s="20"/>
      <c r="B149" s="20"/>
      <c r="C149" s="20"/>
      <c r="D149" s="20"/>
      <c r="E149" s="20"/>
      <c r="F149" s="20"/>
      <c r="G149" s="20"/>
      <c r="H149" s="20"/>
      <c r="I149" s="20"/>
    </row>
    <row r="150" spans="1:9" x14ac:dyDescent="0.2">
      <c r="A150" s="20"/>
      <c r="B150" s="20"/>
      <c r="C150" s="20"/>
      <c r="D150" s="20"/>
      <c r="E150" s="20"/>
      <c r="F150" s="20"/>
      <c r="G150" s="20"/>
      <c r="H150" s="20"/>
      <c r="I150" s="20"/>
    </row>
    <row r="151" spans="1:9" x14ac:dyDescent="0.2">
      <c r="A151" s="20"/>
      <c r="B151" s="20"/>
      <c r="C151" s="20"/>
      <c r="D151" s="20"/>
      <c r="E151" s="20"/>
      <c r="F151" s="20"/>
      <c r="G151" s="20"/>
      <c r="H151" s="20"/>
      <c r="I151" s="20"/>
    </row>
    <row r="152" spans="1:9" x14ac:dyDescent="0.2">
      <c r="A152" s="20"/>
      <c r="B152" s="20"/>
      <c r="C152" s="20"/>
      <c r="D152" s="20"/>
      <c r="E152" s="20"/>
      <c r="F152" s="20"/>
      <c r="G152" s="20"/>
      <c r="H152" s="20"/>
      <c r="I152" s="20"/>
    </row>
    <row r="153" spans="1:9" x14ac:dyDescent="0.2">
      <c r="A153" s="20"/>
      <c r="B153" s="20"/>
      <c r="C153" s="20"/>
      <c r="D153" s="20"/>
      <c r="E153" s="20"/>
      <c r="F153" s="20"/>
      <c r="G153" s="20"/>
      <c r="H153" s="20"/>
      <c r="I153" s="20"/>
    </row>
    <row r="154" spans="1:9" x14ac:dyDescent="0.2">
      <c r="A154" s="20"/>
      <c r="B154" s="20"/>
      <c r="C154" s="20"/>
      <c r="D154" s="20"/>
      <c r="E154" s="20"/>
      <c r="F154" s="20"/>
      <c r="G154" s="20"/>
      <c r="H154" s="20"/>
      <c r="I154" s="20"/>
    </row>
    <row r="155" spans="1:9" x14ac:dyDescent="0.2">
      <c r="A155" s="20"/>
      <c r="B155" s="20"/>
      <c r="C155" s="20"/>
      <c r="D155" s="20"/>
      <c r="E155" s="20"/>
      <c r="F155" s="20"/>
      <c r="G155" s="20"/>
      <c r="H155" s="20"/>
      <c r="I155" s="20"/>
    </row>
    <row r="156" spans="1:9" x14ac:dyDescent="0.2">
      <c r="A156" s="20"/>
      <c r="B156" s="20"/>
      <c r="C156" s="20"/>
      <c r="D156" s="20"/>
      <c r="E156" s="20"/>
      <c r="F156" s="20"/>
      <c r="G156" s="20"/>
      <c r="H156" s="20"/>
      <c r="I156" s="20"/>
    </row>
    <row r="157" spans="1:9" x14ac:dyDescent="0.2">
      <c r="A157" s="20"/>
      <c r="B157" s="20"/>
      <c r="C157" s="20"/>
      <c r="D157" s="20"/>
      <c r="E157" s="20"/>
      <c r="F157" s="20"/>
      <c r="G157" s="20"/>
      <c r="H157" s="20"/>
      <c r="I157" s="20"/>
    </row>
    <row r="158" spans="1:9" x14ac:dyDescent="0.2">
      <c r="A158" s="20"/>
      <c r="B158" s="20"/>
      <c r="C158" s="20"/>
      <c r="D158" s="20"/>
      <c r="E158" s="20"/>
      <c r="F158" s="20"/>
      <c r="G158" s="20"/>
      <c r="H158" s="20"/>
      <c r="I158" s="20"/>
    </row>
    <row r="159" spans="1:9" x14ac:dyDescent="0.2">
      <c r="A159" s="20"/>
      <c r="B159" s="20"/>
      <c r="C159" s="20"/>
      <c r="D159" s="20"/>
      <c r="E159" s="20"/>
      <c r="F159" s="20"/>
      <c r="G159" s="20"/>
      <c r="H159" s="20"/>
      <c r="I159" s="20"/>
    </row>
    <row r="160" spans="1:9" x14ac:dyDescent="0.2">
      <c r="A160" s="20"/>
      <c r="B160" s="20"/>
      <c r="C160" s="20"/>
      <c r="D160" s="20"/>
      <c r="E160" s="20"/>
      <c r="F160" s="20"/>
      <c r="G160" s="20"/>
      <c r="H160" s="20"/>
      <c r="I160" s="20"/>
    </row>
    <row r="161" spans="1:9" x14ac:dyDescent="0.2">
      <c r="A161" s="20"/>
      <c r="B161" s="20"/>
      <c r="C161" s="20"/>
      <c r="D161" s="20"/>
      <c r="E161" s="20"/>
      <c r="F161" s="20"/>
      <c r="G161" s="20"/>
      <c r="H161" s="20"/>
      <c r="I161" s="20"/>
    </row>
    <row r="162" spans="1:9" x14ac:dyDescent="0.2">
      <c r="A162" s="20"/>
      <c r="B162" s="20"/>
      <c r="C162" s="20"/>
      <c r="D162" s="20"/>
      <c r="E162" s="20"/>
      <c r="F162" s="20"/>
      <c r="G162" s="20"/>
      <c r="H162" s="20"/>
      <c r="I162" s="20"/>
    </row>
    <row r="163" spans="1:9" x14ac:dyDescent="0.2">
      <c r="A163" s="20"/>
      <c r="B163" s="20"/>
      <c r="C163" s="20"/>
      <c r="D163" s="20"/>
      <c r="E163" s="20"/>
      <c r="F163" s="20"/>
      <c r="G163" s="20"/>
      <c r="H163" s="20"/>
      <c r="I163" s="20"/>
    </row>
    <row r="164" spans="1:9" x14ac:dyDescent="0.2">
      <c r="A164" s="20"/>
      <c r="B164" s="20"/>
      <c r="C164" s="20"/>
      <c r="D164" s="20"/>
      <c r="E164" s="20"/>
      <c r="F164" s="20"/>
      <c r="G164" s="20"/>
      <c r="H164" s="20"/>
      <c r="I164" s="20"/>
    </row>
    <row r="165" spans="1:9" x14ac:dyDescent="0.2">
      <c r="A165" s="20"/>
      <c r="B165" s="20"/>
      <c r="C165" s="20"/>
      <c r="D165" s="20"/>
      <c r="E165" s="20"/>
      <c r="F165" s="20"/>
      <c r="G165" s="20"/>
      <c r="H165" s="20"/>
      <c r="I165" s="20"/>
    </row>
    <row r="166" spans="1:9" x14ac:dyDescent="0.2">
      <c r="A166" s="20"/>
      <c r="B166" s="20"/>
      <c r="C166" s="20"/>
      <c r="D166" s="20"/>
      <c r="E166" s="20"/>
      <c r="F166" s="20"/>
      <c r="G166" s="20"/>
      <c r="H166" s="20"/>
      <c r="I166" s="20"/>
    </row>
    <row r="167" spans="1:9" x14ac:dyDescent="0.2">
      <c r="A167" s="20"/>
      <c r="B167" s="20"/>
      <c r="C167" s="20"/>
      <c r="D167" s="20"/>
      <c r="E167" s="20"/>
      <c r="F167" s="20"/>
      <c r="G167" s="20"/>
      <c r="H167" s="20"/>
      <c r="I167" s="20"/>
    </row>
    <row r="168" spans="1:9" x14ac:dyDescent="0.2">
      <c r="A168" s="20"/>
      <c r="B168" s="20"/>
      <c r="C168" s="20"/>
      <c r="D168" s="20"/>
      <c r="E168" s="20"/>
      <c r="F168" s="20"/>
      <c r="G168" s="20"/>
      <c r="H168" s="20"/>
      <c r="I168" s="20"/>
    </row>
    <row r="169" spans="1:9" x14ac:dyDescent="0.2">
      <c r="A169" s="20"/>
      <c r="B169" s="20"/>
      <c r="C169" s="20"/>
      <c r="D169" s="20"/>
      <c r="E169" s="20"/>
      <c r="F169" s="20"/>
      <c r="G169" s="20"/>
      <c r="H169" s="20"/>
      <c r="I169" s="20"/>
    </row>
    <row r="170" spans="1:9" x14ac:dyDescent="0.2">
      <c r="A170" s="20"/>
      <c r="B170" s="20"/>
      <c r="C170" s="20"/>
      <c r="D170" s="20"/>
      <c r="E170" s="20"/>
      <c r="F170" s="20"/>
      <c r="G170" s="20"/>
      <c r="H170" s="20"/>
      <c r="I170" s="20"/>
    </row>
    <row r="171" spans="1:9" x14ac:dyDescent="0.2">
      <c r="A171" s="20"/>
      <c r="B171" s="20"/>
      <c r="C171" s="20"/>
      <c r="D171" s="20"/>
      <c r="E171" s="20"/>
      <c r="F171" s="20"/>
      <c r="G171" s="20"/>
      <c r="H171" s="20"/>
      <c r="I171" s="20"/>
    </row>
    <row r="172" spans="1:9" x14ac:dyDescent="0.2">
      <c r="A172" s="20"/>
      <c r="B172" s="20"/>
      <c r="C172" s="20"/>
      <c r="D172" s="20"/>
      <c r="E172" s="20"/>
      <c r="F172" s="20"/>
      <c r="G172" s="20"/>
      <c r="H172" s="20"/>
      <c r="I172" s="20"/>
    </row>
    <row r="173" spans="1:9" x14ac:dyDescent="0.2">
      <c r="A173" s="20"/>
      <c r="B173" s="20"/>
      <c r="C173" s="20"/>
      <c r="D173" s="20"/>
      <c r="E173" s="20"/>
      <c r="F173" s="20"/>
      <c r="G173" s="20"/>
      <c r="H173" s="20"/>
      <c r="I173" s="20"/>
    </row>
    <row r="174" spans="1:9" x14ac:dyDescent="0.2">
      <c r="A174" s="20"/>
      <c r="B174" s="20"/>
      <c r="C174" s="20"/>
      <c r="D174" s="20"/>
      <c r="E174" s="20"/>
      <c r="F174" s="20"/>
      <c r="G174" s="20"/>
      <c r="H174" s="20"/>
      <c r="I174" s="20"/>
    </row>
    <row r="175" spans="1:9" x14ac:dyDescent="0.2">
      <c r="A175" s="20"/>
      <c r="B175" s="20"/>
      <c r="C175" s="20"/>
      <c r="D175" s="20"/>
      <c r="E175" s="20"/>
      <c r="F175" s="20"/>
      <c r="G175" s="20"/>
      <c r="H175" s="20"/>
      <c r="I175" s="20"/>
    </row>
    <row r="176" spans="1:9" x14ac:dyDescent="0.2">
      <c r="A176" s="20"/>
      <c r="B176" s="20"/>
      <c r="C176" s="20"/>
      <c r="D176" s="20"/>
      <c r="E176" s="20"/>
      <c r="F176" s="20"/>
      <c r="G176" s="20"/>
      <c r="H176" s="20"/>
      <c r="I176" s="20"/>
    </row>
    <row r="177" spans="1:9" x14ac:dyDescent="0.2">
      <c r="A177" s="20"/>
      <c r="B177" s="20"/>
      <c r="C177" s="20"/>
      <c r="D177" s="20"/>
      <c r="E177" s="20"/>
      <c r="F177" s="20"/>
      <c r="G177" s="20"/>
      <c r="H177" s="20"/>
      <c r="I177" s="20"/>
    </row>
    <row r="178" spans="1:9" x14ac:dyDescent="0.2">
      <c r="A178" s="20"/>
      <c r="B178" s="20"/>
      <c r="C178" s="20"/>
      <c r="D178" s="20"/>
      <c r="E178" s="20"/>
      <c r="F178" s="20"/>
      <c r="G178" s="20"/>
      <c r="H178" s="20"/>
      <c r="I178" s="20"/>
    </row>
    <row r="179" spans="1:9" x14ac:dyDescent="0.2">
      <c r="A179" s="20"/>
      <c r="B179" s="20"/>
      <c r="C179" s="20"/>
      <c r="D179" s="20"/>
      <c r="E179" s="20"/>
      <c r="F179" s="20"/>
      <c r="G179" s="20"/>
      <c r="H179" s="20"/>
      <c r="I179" s="20"/>
    </row>
    <row r="180" spans="1:9" x14ac:dyDescent="0.2">
      <c r="A180" s="20"/>
      <c r="B180" s="20"/>
      <c r="C180" s="20"/>
      <c r="D180" s="20"/>
      <c r="E180" s="20"/>
      <c r="F180" s="20"/>
      <c r="G180" s="20"/>
      <c r="H180" s="20"/>
      <c r="I180" s="20"/>
    </row>
    <row r="181" spans="1:9" x14ac:dyDescent="0.2">
      <c r="A181" s="20"/>
      <c r="B181" s="20"/>
      <c r="C181" s="20"/>
      <c r="D181" s="20"/>
      <c r="E181" s="20"/>
      <c r="F181" s="20"/>
      <c r="G181" s="20"/>
      <c r="H181" s="20"/>
      <c r="I181" s="20"/>
    </row>
    <row r="182" spans="1:9" x14ac:dyDescent="0.2">
      <c r="A182" s="20"/>
      <c r="B182" s="20"/>
      <c r="C182" s="20"/>
      <c r="D182" s="20"/>
      <c r="E182" s="20"/>
      <c r="F182" s="20"/>
      <c r="G182" s="20"/>
      <c r="H182" s="20"/>
      <c r="I182" s="20"/>
    </row>
    <row r="183" spans="1:9" x14ac:dyDescent="0.2">
      <c r="A183" s="20"/>
      <c r="B183" s="20"/>
      <c r="C183" s="20"/>
      <c r="D183" s="20"/>
      <c r="E183" s="20"/>
      <c r="F183" s="20"/>
      <c r="G183" s="20"/>
      <c r="H183" s="20"/>
      <c r="I183" s="20"/>
    </row>
    <row r="184" spans="1:9" x14ac:dyDescent="0.2">
      <c r="A184" s="20"/>
      <c r="B184" s="20"/>
      <c r="C184" s="20"/>
      <c r="D184" s="20"/>
      <c r="E184" s="20"/>
      <c r="F184" s="20"/>
      <c r="G184" s="20"/>
      <c r="H184" s="20"/>
      <c r="I184" s="20"/>
    </row>
    <row r="185" spans="1:9" x14ac:dyDescent="0.2">
      <c r="A185" s="20"/>
      <c r="B185" s="20"/>
      <c r="C185" s="20"/>
      <c r="D185" s="20"/>
      <c r="E185" s="20"/>
      <c r="F185" s="20"/>
      <c r="G185" s="20"/>
      <c r="H185" s="20"/>
      <c r="I185" s="20"/>
    </row>
    <row r="186" spans="1:9" x14ac:dyDescent="0.2">
      <c r="A186" s="20"/>
      <c r="B186" s="20"/>
      <c r="C186" s="20"/>
      <c r="D186" s="20"/>
      <c r="E186" s="20"/>
      <c r="F186" s="20"/>
      <c r="G186" s="20"/>
      <c r="H186" s="20"/>
      <c r="I186" s="20"/>
    </row>
    <row r="187" spans="1:9" x14ac:dyDescent="0.2">
      <c r="A187" s="20"/>
      <c r="B187" s="20"/>
      <c r="C187" s="20"/>
      <c r="D187" s="20"/>
      <c r="E187" s="20"/>
      <c r="F187" s="20"/>
      <c r="G187" s="20"/>
      <c r="H187" s="20"/>
      <c r="I187" s="20"/>
    </row>
    <row r="188" spans="1:9" x14ac:dyDescent="0.2">
      <c r="A188" s="20"/>
      <c r="B188" s="20"/>
      <c r="C188" s="20"/>
      <c r="D188" s="20"/>
      <c r="E188" s="20"/>
      <c r="F188" s="20"/>
      <c r="G188" s="20"/>
      <c r="H188" s="20"/>
      <c r="I188" s="20"/>
    </row>
    <row r="189" spans="1:9" x14ac:dyDescent="0.2">
      <c r="A189" s="20"/>
      <c r="B189" s="20"/>
      <c r="C189" s="20"/>
      <c r="D189" s="20"/>
      <c r="E189" s="20"/>
      <c r="F189" s="20"/>
      <c r="G189" s="20"/>
      <c r="H189" s="20"/>
      <c r="I189" s="20"/>
    </row>
    <row r="190" spans="1:9" x14ac:dyDescent="0.2">
      <c r="A190" s="20"/>
      <c r="B190" s="20"/>
      <c r="C190" s="20"/>
      <c r="D190" s="20"/>
      <c r="E190" s="20"/>
      <c r="F190" s="20"/>
      <c r="G190" s="20"/>
      <c r="H190" s="20"/>
      <c r="I190" s="20"/>
    </row>
    <row r="191" spans="1:9" x14ac:dyDescent="0.2">
      <c r="A191" s="20"/>
      <c r="B191" s="20"/>
      <c r="C191" s="20"/>
      <c r="D191" s="20"/>
      <c r="E191" s="20"/>
      <c r="F191" s="20"/>
      <c r="G191" s="20"/>
      <c r="H191" s="20"/>
      <c r="I191" s="20"/>
    </row>
    <row r="192" spans="1:9" x14ac:dyDescent="0.2">
      <c r="A192" s="20"/>
      <c r="B192" s="20"/>
      <c r="C192" s="20"/>
      <c r="D192" s="20"/>
      <c r="E192" s="20"/>
      <c r="F192" s="20"/>
      <c r="G192" s="20"/>
      <c r="H192" s="20"/>
      <c r="I192" s="20"/>
    </row>
    <row r="193" spans="1:9" x14ac:dyDescent="0.2">
      <c r="A193" s="20"/>
      <c r="B193" s="20"/>
      <c r="C193" s="20"/>
      <c r="D193" s="20"/>
      <c r="E193" s="20"/>
      <c r="F193" s="20"/>
      <c r="G193" s="20"/>
      <c r="H193" s="20"/>
      <c r="I193" s="20"/>
    </row>
    <row r="194" spans="1:9" x14ac:dyDescent="0.2">
      <c r="A194" s="20"/>
      <c r="B194" s="20"/>
      <c r="C194" s="20"/>
      <c r="D194" s="20"/>
      <c r="E194" s="20"/>
      <c r="F194" s="20"/>
      <c r="G194" s="20"/>
      <c r="H194" s="20"/>
      <c r="I194" s="20"/>
    </row>
    <row r="195" spans="1:9" x14ac:dyDescent="0.2">
      <c r="A195" s="20"/>
      <c r="B195" s="20"/>
      <c r="C195" s="20"/>
      <c r="D195" s="20"/>
      <c r="E195" s="20"/>
      <c r="F195" s="20"/>
      <c r="G195" s="20"/>
      <c r="H195" s="20"/>
      <c r="I195" s="20"/>
    </row>
    <row r="196" spans="1:9" x14ac:dyDescent="0.2">
      <c r="A196" s="20"/>
      <c r="B196" s="20"/>
      <c r="C196" s="20"/>
      <c r="D196" s="20"/>
      <c r="E196" s="20"/>
      <c r="F196" s="20"/>
      <c r="G196" s="20"/>
      <c r="H196" s="20"/>
      <c r="I196" s="20"/>
    </row>
    <row r="197" spans="1:9" x14ac:dyDescent="0.2">
      <c r="A197" s="20"/>
      <c r="B197" s="20"/>
      <c r="C197" s="20"/>
      <c r="D197" s="20"/>
      <c r="E197" s="20"/>
      <c r="F197" s="20"/>
      <c r="G197" s="20"/>
      <c r="H197" s="20"/>
      <c r="I197" s="20"/>
    </row>
    <row r="198" spans="1:9" x14ac:dyDescent="0.2">
      <c r="A198" s="20"/>
      <c r="B198" s="20"/>
      <c r="C198" s="20"/>
      <c r="D198" s="20"/>
      <c r="E198" s="20"/>
      <c r="F198" s="20"/>
      <c r="G198" s="20"/>
      <c r="H198" s="20"/>
      <c r="I198" s="20"/>
    </row>
    <row r="199" spans="1:9" x14ac:dyDescent="0.2">
      <c r="A199" s="20"/>
      <c r="B199" s="20"/>
      <c r="C199" s="20"/>
      <c r="D199" s="20"/>
      <c r="E199" s="20"/>
      <c r="F199" s="20"/>
      <c r="G199" s="20"/>
      <c r="H199" s="20"/>
      <c r="I199" s="20"/>
    </row>
    <row r="200" spans="1:9" x14ac:dyDescent="0.2">
      <c r="A200" s="20"/>
      <c r="B200" s="20"/>
      <c r="C200" s="20"/>
      <c r="D200" s="20"/>
      <c r="E200" s="20"/>
      <c r="F200" s="20"/>
      <c r="G200" s="20"/>
      <c r="H200" s="20"/>
      <c r="I200" s="20"/>
    </row>
    <row r="201" spans="1:9" x14ac:dyDescent="0.2">
      <c r="A201" s="20"/>
      <c r="B201" s="20"/>
      <c r="C201" s="20"/>
      <c r="D201" s="20"/>
      <c r="E201" s="20"/>
      <c r="F201" s="20"/>
      <c r="G201" s="20"/>
      <c r="H201" s="20"/>
      <c r="I201" s="20"/>
    </row>
    <row r="202" spans="1:9" x14ac:dyDescent="0.2">
      <c r="A202" s="20"/>
      <c r="B202" s="20"/>
      <c r="C202" s="20"/>
      <c r="D202" s="20"/>
      <c r="E202" s="20"/>
      <c r="F202" s="20"/>
      <c r="G202" s="20"/>
      <c r="H202" s="20"/>
      <c r="I202" s="20"/>
    </row>
    <row r="203" spans="1:9" x14ac:dyDescent="0.2">
      <c r="A203" s="20"/>
      <c r="B203" s="20"/>
      <c r="C203" s="20"/>
      <c r="D203" s="20"/>
      <c r="E203" s="20"/>
      <c r="F203" s="20"/>
      <c r="G203" s="20"/>
      <c r="H203" s="20"/>
      <c r="I203" s="20"/>
    </row>
    <row r="204" spans="1:9" x14ac:dyDescent="0.2">
      <c r="A204" s="20"/>
      <c r="B204" s="20"/>
      <c r="C204" s="20"/>
      <c r="D204" s="20"/>
      <c r="E204" s="20"/>
      <c r="F204" s="20"/>
      <c r="G204" s="20"/>
      <c r="H204" s="20"/>
      <c r="I204" s="20"/>
    </row>
    <row r="205" spans="1:9" x14ac:dyDescent="0.2">
      <c r="A205" s="20"/>
      <c r="B205" s="20"/>
      <c r="C205" s="20"/>
      <c r="D205" s="20"/>
      <c r="E205" s="20"/>
      <c r="F205" s="20"/>
      <c r="G205" s="20"/>
      <c r="H205" s="20"/>
      <c r="I205" s="20"/>
    </row>
    <row r="206" spans="1:9" x14ac:dyDescent="0.2">
      <c r="A206" s="20"/>
      <c r="B206" s="20"/>
      <c r="C206" s="20"/>
      <c r="D206" s="20"/>
      <c r="E206" s="20"/>
      <c r="F206" s="20"/>
      <c r="G206" s="20"/>
      <c r="H206" s="20"/>
      <c r="I206" s="20"/>
    </row>
    <row r="207" spans="1:9" x14ac:dyDescent="0.2">
      <c r="A207" s="20"/>
      <c r="B207" s="20"/>
      <c r="C207" s="20"/>
      <c r="D207" s="20"/>
      <c r="E207" s="20"/>
      <c r="F207" s="20"/>
      <c r="G207" s="20"/>
      <c r="H207" s="20"/>
      <c r="I207" s="20"/>
    </row>
    <row r="208" spans="1:9" x14ac:dyDescent="0.2">
      <c r="A208" s="20"/>
      <c r="B208" s="20"/>
      <c r="C208" s="20"/>
      <c r="D208" s="20"/>
      <c r="E208" s="20"/>
      <c r="F208" s="20"/>
      <c r="G208" s="20"/>
      <c r="H208" s="20"/>
      <c r="I208" s="20"/>
    </row>
    <row r="209" spans="1:9" x14ac:dyDescent="0.2">
      <c r="A209" s="20"/>
      <c r="B209" s="20"/>
      <c r="C209" s="20"/>
      <c r="D209" s="20"/>
      <c r="E209" s="20"/>
      <c r="F209" s="20"/>
      <c r="G209" s="20"/>
      <c r="H209" s="20"/>
      <c r="I209" s="20"/>
    </row>
    <row r="210" spans="1:9" x14ac:dyDescent="0.2">
      <c r="A210" s="20"/>
      <c r="B210" s="20"/>
      <c r="C210" s="20"/>
      <c r="D210" s="20"/>
      <c r="E210" s="20"/>
      <c r="F210" s="20"/>
      <c r="G210" s="20"/>
      <c r="H210" s="20"/>
      <c r="I210" s="20"/>
    </row>
    <row r="211" spans="1:9" x14ac:dyDescent="0.2">
      <c r="A211" s="20"/>
      <c r="B211" s="20"/>
      <c r="C211" s="20"/>
      <c r="D211" s="20"/>
      <c r="E211" s="20"/>
      <c r="F211" s="20"/>
      <c r="G211" s="20"/>
      <c r="H211" s="20"/>
      <c r="I211" s="20"/>
    </row>
    <row r="212" spans="1:9" x14ac:dyDescent="0.2">
      <c r="A212" s="20"/>
      <c r="B212" s="20"/>
      <c r="C212" s="20"/>
      <c r="D212" s="20"/>
      <c r="E212" s="20"/>
      <c r="F212" s="20"/>
      <c r="G212" s="20"/>
      <c r="H212" s="20"/>
      <c r="I212" s="20"/>
    </row>
    <row r="213" spans="1:9" x14ac:dyDescent="0.2">
      <c r="A213" s="20"/>
      <c r="B213" s="20"/>
      <c r="C213" s="20"/>
      <c r="D213" s="20"/>
      <c r="E213" s="20"/>
      <c r="F213" s="20"/>
      <c r="G213" s="20"/>
      <c r="H213" s="20"/>
      <c r="I213" s="20"/>
    </row>
    <row r="214" spans="1:9" x14ac:dyDescent="0.2">
      <c r="A214" s="20"/>
      <c r="B214" s="20"/>
      <c r="C214" s="20"/>
      <c r="D214" s="20"/>
      <c r="E214" s="20"/>
      <c r="F214" s="20"/>
      <c r="G214" s="20"/>
      <c r="H214" s="20"/>
      <c r="I214" s="20"/>
    </row>
    <row r="215" spans="1:9" x14ac:dyDescent="0.2">
      <c r="A215" s="20"/>
      <c r="B215" s="20"/>
      <c r="C215" s="20"/>
      <c r="D215" s="20"/>
      <c r="E215" s="20"/>
      <c r="F215" s="20"/>
      <c r="G215" s="20"/>
      <c r="H215" s="20"/>
      <c r="I215" s="20"/>
    </row>
    <row r="216" spans="1:9" x14ac:dyDescent="0.2">
      <c r="A216" s="20"/>
      <c r="B216" s="20"/>
      <c r="C216" s="20"/>
      <c r="D216" s="20"/>
      <c r="E216" s="20"/>
      <c r="F216" s="20"/>
      <c r="G216" s="20"/>
      <c r="H216" s="20"/>
      <c r="I216" s="20"/>
    </row>
    <row r="217" spans="1:9" x14ac:dyDescent="0.2">
      <c r="A217" s="20"/>
      <c r="B217" s="20"/>
      <c r="C217" s="20"/>
      <c r="D217" s="20"/>
      <c r="E217" s="20"/>
      <c r="F217" s="20"/>
      <c r="G217" s="20"/>
      <c r="H217" s="20"/>
      <c r="I217" s="20"/>
    </row>
    <row r="218" spans="1:9" x14ac:dyDescent="0.2">
      <c r="A218" s="20"/>
      <c r="B218" s="20"/>
      <c r="C218" s="20"/>
      <c r="D218" s="20"/>
      <c r="E218" s="20"/>
      <c r="F218" s="20"/>
      <c r="G218" s="20"/>
      <c r="H218" s="20"/>
      <c r="I218" s="20"/>
    </row>
    <row r="219" spans="1:9" x14ac:dyDescent="0.2">
      <c r="A219" s="20"/>
      <c r="B219" s="20"/>
      <c r="C219" s="20"/>
      <c r="D219" s="20"/>
      <c r="E219" s="20"/>
      <c r="F219" s="20"/>
      <c r="G219" s="20"/>
      <c r="H219" s="20"/>
      <c r="I219" s="20"/>
    </row>
    <row r="220" spans="1:9" x14ac:dyDescent="0.2">
      <c r="A220" s="20"/>
      <c r="B220" s="20"/>
      <c r="C220" s="20"/>
      <c r="D220" s="20"/>
      <c r="E220" s="20"/>
      <c r="F220" s="20"/>
      <c r="G220" s="20"/>
      <c r="H220" s="20"/>
      <c r="I220" s="20"/>
    </row>
    <row r="221" spans="1:9" x14ac:dyDescent="0.2">
      <c r="A221" s="20"/>
      <c r="B221" s="20"/>
      <c r="C221" s="20"/>
      <c r="D221" s="20"/>
      <c r="E221" s="20"/>
      <c r="F221" s="20"/>
      <c r="G221" s="20"/>
      <c r="H221" s="20"/>
      <c r="I221" s="20"/>
    </row>
    <row r="222" spans="1:9" x14ac:dyDescent="0.2">
      <c r="A222" s="20"/>
      <c r="B222" s="20"/>
      <c r="C222" s="20"/>
      <c r="D222" s="20"/>
      <c r="E222" s="20"/>
      <c r="F222" s="20"/>
      <c r="G222" s="20"/>
      <c r="H222" s="20"/>
      <c r="I222" s="20"/>
    </row>
    <row r="223" spans="1:9" x14ac:dyDescent="0.2">
      <c r="A223" s="20"/>
      <c r="B223" s="20"/>
      <c r="C223" s="20"/>
      <c r="D223" s="20"/>
      <c r="E223" s="20"/>
      <c r="F223" s="20"/>
      <c r="G223" s="20"/>
      <c r="H223" s="20"/>
      <c r="I223" s="20"/>
    </row>
    <row r="224" spans="1:9" x14ac:dyDescent="0.2">
      <c r="A224" s="20"/>
      <c r="B224" s="20"/>
      <c r="C224" s="20"/>
      <c r="D224" s="20"/>
      <c r="E224" s="20"/>
      <c r="F224" s="20"/>
      <c r="G224" s="20"/>
      <c r="H224" s="20"/>
      <c r="I224" s="20"/>
    </row>
    <row r="225" spans="1:9" x14ac:dyDescent="0.2">
      <c r="A225" s="20"/>
      <c r="B225" s="20"/>
      <c r="C225" s="20"/>
      <c r="D225" s="20"/>
      <c r="E225" s="20"/>
      <c r="F225" s="20"/>
      <c r="G225" s="20"/>
      <c r="H225" s="20"/>
      <c r="I225" s="20"/>
    </row>
    <row r="226" spans="1:9" x14ac:dyDescent="0.2">
      <c r="A226" s="20"/>
      <c r="B226" s="20"/>
      <c r="C226" s="20"/>
      <c r="D226" s="20"/>
      <c r="E226" s="20"/>
      <c r="F226" s="20"/>
      <c r="G226" s="20"/>
      <c r="H226" s="20"/>
      <c r="I226" s="20"/>
    </row>
    <row r="227" spans="1:9" x14ac:dyDescent="0.2">
      <c r="A227" s="20"/>
      <c r="B227" s="20"/>
      <c r="C227" s="20"/>
      <c r="D227" s="20"/>
      <c r="E227" s="20"/>
      <c r="F227" s="20"/>
      <c r="G227" s="20"/>
      <c r="H227" s="20"/>
      <c r="I227" s="20"/>
    </row>
    <row r="228" spans="1:9" x14ac:dyDescent="0.2">
      <c r="A228" s="20"/>
      <c r="B228" s="20"/>
      <c r="C228" s="20"/>
      <c r="D228" s="20"/>
      <c r="E228" s="20"/>
      <c r="F228" s="20"/>
      <c r="G228" s="20"/>
      <c r="H228" s="20"/>
      <c r="I228" s="20"/>
    </row>
    <row r="229" spans="1:9" x14ac:dyDescent="0.2">
      <c r="A229" s="20"/>
      <c r="B229" s="20"/>
      <c r="C229" s="20"/>
      <c r="D229" s="20"/>
      <c r="E229" s="20"/>
      <c r="F229" s="20"/>
      <c r="G229" s="20"/>
      <c r="H229" s="20"/>
      <c r="I229" s="20"/>
    </row>
    <row r="230" spans="1:9" x14ac:dyDescent="0.2">
      <c r="A230" s="20"/>
      <c r="B230" s="20"/>
      <c r="C230" s="20"/>
      <c r="D230" s="20"/>
      <c r="E230" s="20"/>
      <c r="F230" s="20"/>
      <c r="G230" s="20"/>
      <c r="H230" s="20"/>
      <c r="I230" s="20"/>
    </row>
    <row r="231" spans="1:9" x14ac:dyDescent="0.2">
      <c r="A231" s="20"/>
      <c r="B231" s="20"/>
      <c r="C231" s="20"/>
      <c r="D231" s="20"/>
      <c r="E231" s="20"/>
      <c r="F231" s="20"/>
      <c r="G231" s="20"/>
      <c r="H231" s="20"/>
      <c r="I231" s="20"/>
    </row>
    <row r="232" spans="1:9" x14ac:dyDescent="0.2">
      <c r="A232" s="20"/>
      <c r="B232" s="20"/>
      <c r="C232" s="20"/>
      <c r="D232" s="20"/>
      <c r="E232" s="20"/>
      <c r="F232" s="20"/>
      <c r="G232" s="20"/>
      <c r="H232" s="20"/>
      <c r="I232" s="20"/>
    </row>
    <row r="233" spans="1:9" x14ac:dyDescent="0.2">
      <c r="A233" s="20"/>
      <c r="B233" s="20"/>
      <c r="C233" s="20"/>
      <c r="D233" s="20"/>
      <c r="E233" s="20"/>
      <c r="F233" s="20"/>
      <c r="G233" s="20"/>
      <c r="H233" s="20"/>
      <c r="I233" s="20"/>
    </row>
    <row r="234" spans="1:9" x14ac:dyDescent="0.2">
      <c r="A234" s="20"/>
      <c r="B234" s="20"/>
      <c r="C234" s="20"/>
      <c r="D234" s="20"/>
      <c r="E234" s="20"/>
      <c r="F234" s="20"/>
      <c r="G234" s="20"/>
      <c r="H234" s="20"/>
      <c r="I234" s="20"/>
    </row>
    <row r="235" spans="1:9" x14ac:dyDescent="0.2">
      <c r="A235" s="20"/>
      <c r="B235" s="20"/>
      <c r="C235" s="20"/>
      <c r="D235" s="20"/>
      <c r="E235" s="20"/>
      <c r="F235" s="20"/>
      <c r="G235" s="20"/>
      <c r="H235" s="20"/>
      <c r="I235" s="20"/>
    </row>
    <row r="236" spans="1:9" x14ac:dyDescent="0.2">
      <c r="A236" s="20"/>
      <c r="B236" s="20"/>
      <c r="C236" s="20"/>
      <c r="D236" s="20"/>
      <c r="E236" s="20"/>
      <c r="F236" s="20"/>
      <c r="G236" s="20"/>
      <c r="H236" s="20"/>
      <c r="I236" s="20"/>
    </row>
    <row r="237" spans="1:9" x14ac:dyDescent="0.2">
      <c r="A237" s="20"/>
      <c r="B237" s="20"/>
      <c r="C237" s="20"/>
      <c r="D237" s="20"/>
      <c r="E237" s="20"/>
      <c r="F237" s="20"/>
      <c r="G237" s="20"/>
      <c r="H237" s="20"/>
      <c r="I237" s="20"/>
    </row>
    <row r="238" spans="1:9" x14ac:dyDescent="0.2">
      <c r="A238" s="20"/>
      <c r="B238" s="20"/>
      <c r="C238" s="20"/>
      <c r="D238" s="20"/>
      <c r="E238" s="20"/>
      <c r="F238" s="20"/>
      <c r="G238" s="20"/>
      <c r="H238" s="20"/>
      <c r="I238" s="20"/>
    </row>
    <row r="239" spans="1:9" x14ac:dyDescent="0.2">
      <c r="A239" s="20"/>
      <c r="B239" s="20"/>
      <c r="C239" s="20"/>
      <c r="D239" s="20"/>
      <c r="E239" s="20"/>
      <c r="F239" s="20"/>
      <c r="G239" s="20"/>
      <c r="H239" s="20"/>
      <c r="I239" s="20"/>
    </row>
    <row r="240" spans="1:9" x14ac:dyDescent="0.2">
      <c r="A240" s="20"/>
      <c r="B240" s="20"/>
      <c r="C240" s="20"/>
      <c r="D240" s="20"/>
      <c r="E240" s="20"/>
      <c r="F240" s="20"/>
      <c r="G240" s="20"/>
      <c r="H240" s="20"/>
      <c r="I240" s="20"/>
    </row>
    <row r="241" spans="1:9" x14ac:dyDescent="0.2">
      <c r="A241" s="20"/>
      <c r="B241" s="20"/>
      <c r="C241" s="20"/>
      <c r="D241" s="20"/>
      <c r="E241" s="20"/>
      <c r="F241" s="20"/>
      <c r="G241" s="20"/>
      <c r="H241" s="20"/>
      <c r="I241" s="20"/>
    </row>
    <row r="242" spans="1:9" x14ac:dyDescent="0.2">
      <c r="A242" s="20"/>
      <c r="B242" s="20"/>
      <c r="C242" s="20"/>
      <c r="D242" s="20"/>
      <c r="E242" s="20"/>
      <c r="F242" s="20"/>
      <c r="G242" s="20"/>
      <c r="H242" s="20"/>
      <c r="I242" s="20"/>
    </row>
    <row r="243" spans="1:9" x14ac:dyDescent="0.2">
      <c r="A243" s="20"/>
      <c r="B243" s="20"/>
      <c r="C243" s="20"/>
      <c r="D243" s="20"/>
      <c r="E243" s="20"/>
      <c r="F243" s="20"/>
      <c r="G243" s="20"/>
      <c r="H243" s="20"/>
      <c r="I243" s="20"/>
    </row>
    <row r="244" spans="1:9" x14ac:dyDescent="0.2">
      <c r="A244" s="20"/>
      <c r="B244" s="20"/>
      <c r="C244" s="20"/>
      <c r="D244" s="20"/>
      <c r="E244" s="20"/>
      <c r="F244" s="20"/>
      <c r="G244" s="20"/>
      <c r="H244" s="20"/>
      <c r="I244" s="20"/>
    </row>
    <row r="245" spans="1:9" x14ac:dyDescent="0.2">
      <c r="A245" s="20"/>
      <c r="B245" s="20"/>
      <c r="C245" s="20"/>
      <c r="D245" s="20"/>
      <c r="E245" s="20"/>
      <c r="F245" s="20"/>
      <c r="G245" s="20"/>
      <c r="H245" s="20"/>
      <c r="I245" s="20"/>
    </row>
    <row r="246" spans="1:9" x14ac:dyDescent="0.2">
      <c r="A246" s="20"/>
      <c r="B246" s="20"/>
      <c r="C246" s="20"/>
      <c r="D246" s="20"/>
      <c r="E246" s="20"/>
      <c r="F246" s="20"/>
      <c r="G246" s="20"/>
      <c r="H246" s="20"/>
      <c r="I246" s="20"/>
    </row>
    <row r="247" spans="1:9" x14ac:dyDescent="0.2">
      <c r="A247" s="20"/>
      <c r="B247" s="20"/>
      <c r="C247" s="20"/>
      <c r="D247" s="20"/>
      <c r="E247" s="20"/>
      <c r="F247" s="20"/>
      <c r="G247" s="20"/>
      <c r="H247" s="20"/>
      <c r="I247" s="20"/>
    </row>
    <row r="248" spans="1:9" x14ac:dyDescent="0.2">
      <c r="A248" s="20"/>
      <c r="B248" s="20"/>
      <c r="C248" s="20"/>
      <c r="D248" s="20"/>
      <c r="E248" s="20"/>
      <c r="F248" s="20"/>
      <c r="G248" s="20"/>
      <c r="H248" s="20"/>
      <c r="I248" s="20"/>
    </row>
    <row r="249" spans="1:9" x14ac:dyDescent="0.2">
      <c r="A249" s="20"/>
      <c r="B249" s="20"/>
      <c r="C249" s="20"/>
      <c r="D249" s="20"/>
      <c r="E249" s="20"/>
      <c r="F249" s="20"/>
      <c r="G249" s="20"/>
      <c r="H249" s="20"/>
      <c r="I249" s="20"/>
    </row>
    <row r="250" spans="1:9" x14ac:dyDescent="0.2">
      <c r="A250" s="20"/>
      <c r="B250" s="20"/>
      <c r="C250" s="20"/>
      <c r="D250" s="20"/>
      <c r="E250" s="20"/>
      <c r="F250" s="20"/>
      <c r="G250" s="20"/>
      <c r="H250" s="20"/>
      <c r="I250" s="20"/>
    </row>
    <row r="251" spans="1:9" x14ac:dyDescent="0.2">
      <c r="A251" s="20"/>
      <c r="B251" s="20"/>
      <c r="C251" s="20"/>
      <c r="D251" s="20"/>
      <c r="E251" s="20"/>
      <c r="F251" s="20"/>
      <c r="G251" s="20"/>
      <c r="H251" s="20"/>
      <c r="I251" s="20"/>
    </row>
    <row r="252" spans="1:9" x14ac:dyDescent="0.2">
      <c r="A252" s="20"/>
      <c r="B252" s="20"/>
      <c r="C252" s="20"/>
      <c r="D252" s="20"/>
      <c r="E252" s="20"/>
      <c r="F252" s="20"/>
      <c r="G252" s="20"/>
      <c r="H252" s="20"/>
      <c r="I252" s="20"/>
    </row>
    <row r="253" spans="1:9" x14ac:dyDescent="0.2">
      <c r="A253" s="20"/>
      <c r="B253" s="20"/>
      <c r="C253" s="20"/>
      <c r="D253" s="20"/>
      <c r="E253" s="20"/>
      <c r="F253" s="20"/>
      <c r="G253" s="20"/>
      <c r="H253" s="20"/>
      <c r="I253" s="20"/>
    </row>
    <row r="254" spans="1:9" x14ac:dyDescent="0.2">
      <c r="A254" s="20"/>
      <c r="B254" s="20"/>
      <c r="C254" s="20"/>
      <c r="D254" s="20"/>
      <c r="E254" s="20"/>
      <c r="F254" s="20"/>
      <c r="G254" s="20"/>
      <c r="H254" s="20"/>
      <c r="I254" s="20"/>
    </row>
    <row r="255" spans="1:9" x14ac:dyDescent="0.2">
      <c r="A255" s="20"/>
      <c r="B255" s="20"/>
      <c r="C255" s="20"/>
      <c r="D255" s="20"/>
      <c r="E255" s="20"/>
      <c r="F255" s="20"/>
      <c r="G255" s="20"/>
      <c r="H255" s="20"/>
      <c r="I255" s="20"/>
    </row>
    <row r="256" spans="1:9" x14ac:dyDescent="0.2">
      <c r="A256" s="20"/>
      <c r="B256" s="20"/>
      <c r="C256" s="20"/>
      <c r="D256" s="20"/>
      <c r="E256" s="20"/>
      <c r="F256" s="20"/>
      <c r="G256" s="20"/>
      <c r="H256" s="20"/>
      <c r="I256" s="20"/>
    </row>
    <row r="257" spans="1:9" x14ac:dyDescent="0.2">
      <c r="A257" s="20"/>
      <c r="B257" s="20"/>
      <c r="C257" s="20"/>
      <c r="D257" s="20"/>
      <c r="E257" s="20"/>
      <c r="F257" s="20"/>
      <c r="G257" s="20"/>
      <c r="H257" s="20"/>
      <c r="I257" s="20"/>
    </row>
    <row r="258" spans="1:9" x14ac:dyDescent="0.2">
      <c r="A258" s="20"/>
      <c r="B258" s="20"/>
      <c r="C258" s="20"/>
      <c r="D258" s="20"/>
      <c r="E258" s="20"/>
      <c r="F258" s="20"/>
      <c r="G258" s="20"/>
      <c r="H258" s="20"/>
      <c r="I258" s="20"/>
    </row>
    <row r="259" spans="1:9" x14ac:dyDescent="0.2">
      <c r="A259" s="20"/>
      <c r="B259" s="20"/>
      <c r="C259" s="20"/>
      <c r="D259" s="20"/>
      <c r="E259" s="20"/>
      <c r="F259" s="20"/>
      <c r="G259" s="20"/>
      <c r="H259" s="20"/>
      <c r="I259" s="20"/>
    </row>
    <row r="260" spans="1:9" x14ac:dyDescent="0.2">
      <c r="A260" s="20"/>
      <c r="B260" s="20"/>
      <c r="C260" s="20"/>
      <c r="D260" s="20"/>
      <c r="E260" s="20"/>
      <c r="F260" s="20"/>
      <c r="G260" s="20"/>
      <c r="H260" s="20"/>
      <c r="I260" s="20"/>
    </row>
    <row r="261" spans="1:9" x14ac:dyDescent="0.2">
      <c r="A261" s="20"/>
      <c r="B261" s="20"/>
      <c r="C261" s="20"/>
      <c r="D261" s="20"/>
      <c r="E261" s="20"/>
      <c r="F261" s="20"/>
      <c r="G261" s="20"/>
      <c r="H261" s="20"/>
      <c r="I261" s="20"/>
    </row>
    <row r="262" spans="1:9" x14ac:dyDescent="0.2">
      <c r="A262" s="20"/>
      <c r="B262" s="20"/>
      <c r="C262" s="20"/>
      <c r="D262" s="20"/>
      <c r="E262" s="20"/>
      <c r="F262" s="20"/>
      <c r="G262" s="20"/>
      <c r="H262" s="20"/>
      <c r="I262" s="20"/>
    </row>
    <row r="263" spans="1:9" x14ac:dyDescent="0.2">
      <c r="A263" s="20"/>
      <c r="B263" s="20"/>
      <c r="C263" s="20"/>
      <c r="D263" s="20"/>
      <c r="E263" s="20"/>
      <c r="F263" s="20"/>
      <c r="G263" s="20"/>
      <c r="H263" s="20"/>
      <c r="I263" s="20"/>
    </row>
    <row r="264" spans="1:9" x14ac:dyDescent="0.2">
      <c r="A264" s="20"/>
      <c r="B264" s="20"/>
      <c r="C264" s="20"/>
      <c r="D264" s="20"/>
      <c r="E264" s="20"/>
      <c r="F264" s="20"/>
      <c r="G264" s="20"/>
      <c r="H264" s="20"/>
      <c r="I264" s="20"/>
    </row>
    <row r="265" spans="1:9" x14ac:dyDescent="0.2">
      <c r="A265" s="20"/>
      <c r="B265" s="20"/>
      <c r="C265" s="20"/>
      <c r="D265" s="20"/>
      <c r="E265" s="20"/>
      <c r="F265" s="20"/>
      <c r="G265" s="20"/>
      <c r="H265" s="20"/>
      <c r="I265" s="20"/>
    </row>
    <row r="266" spans="1:9" x14ac:dyDescent="0.2">
      <c r="A266" s="20"/>
      <c r="B266" s="20"/>
      <c r="C266" s="20"/>
      <c r="D266" s="20"/>
      <c r="E266" s="20"/>
      <c r="F266" s="20"/>
      <c r="G266" s="20"/>
      <c r="H266" s="20"/>
      <c r="I266" s="20"/>
    </row>
    <row r="267" spans="1:9" x14ac:dyDescent="0.2">
      <c r="A267" s="20"/>
      <c r="B267" s="20"/>
      <c r="C267" s="20"/>
      <c r="D267" s="20"/>
      <c r="E267" s="20"/>
      <c r="F267" s="20"/>
      <c r="G267" s="20"/>
      <c r="H267" s="20"/>
      <c r="I267" s="20"/>
    </row>
    <row r="268" spans="1:9" x14ac:dyDescent="0.2">
      <c r="A268" s="20"/>
      <c r="B268" s="20"/>
      <c r="C268" s="20"/>
      <c r="D268" s="20"/>
      <c r="E268" s="20"/>
      <c r="F268" s="20"/>
      <c r="G268" s="20"/>
      <c r="H268" s="20"/>
      <c r="I268" s="20"/>
    </row>
    <row r="269" spans="1:9" x14ac:dyDescent="0.2">
      <c r="A269" s="20"/>
      <c r="B269" s="20"/>
      <c r="C269" s="20"/>
      <c r="D269" s="20"/>
      <c r="E269" s="20"/>
      <c r="F269" s="20"/>
      <c r="G269" s="20"/>
      <c r="H269" s="20"/>
      <c r="I269" s="20"/>
    </row>
    <row r="270" spans="1:9" x14ac:dyDescent="0.2">
      <c r="A270" s="20"/>
      <c r="B270" s="20"/>
      <c r="C270" s="20"/>
      <c r="D270" s="20"/>
      <c r="E270" s="20"/>
      <c r="F270" s="20"/>
      <c r="G270" s="20"/>
      <c r="H270" s="20"/>
      <c r="I270" s="20"/>
    </row>
    <row r="271" spans="1:9" x14ac:dyDescent="0.2">
      <c r="A271" s="20"/>
      <c r="B271" s="20"/>
      <c r="C271" s="20"/>
      <c r="D271" s="20"/>
      <c r="E271" s="20"/>
      <c r="F271" s="20"/>
      <c r="G271" s="20"/>
      <c r="H271" s="20"/>
      <c r="I271" s="20"/>
    </row>
    <row r="272" spans="1:9" x14ac:dyDescent="0.2">
      <c r="A272" s="20"/>
      <c r="B272" s="20"/>
      <c r="C272" s="20"/>
      <c r="D272" s="20"/>
      <c r="E272" s="20"/>
      <c r="F272" s="20"/>
      <c r="G272" s="20"/>
      <c r="H272" s="20"/>
      <c r="I272" s="20"/>
    </row>
    <row r="273" spans="1:9" x14ac:dyDescent="0.2">
      <c r="A273" s="20"/>
      <c r="B273" s="20"/>
      <c r="C273" s="20"/>
      <c r="D273" s="20"/>
      <c r="E273" s="20"/>
      <c r="F273" s="20"/>
      <c r="G273" s="20"/>
      <c r="H273" s="20"/>
      <c r="I273" s="20"/>
    </row>
    <row r="274" spans="1:9" x14ac:dyDescent="0.2">
      <c r="A274" s="20"/>
      <c r="B274" s="20"/>
      <c r="C274" s="20"/>
      <c r="D274" s="20"/>
      <c r="E274" s="20"/>
      <c r="F274" s="20"/>
      <c r="G274" s="20"/>
      <c r="H274" s="20"/>
      <c r="I274" s="20"/>
    </row>
    <row r="275" spans="1:9" x14ac:dyDescent="0.2">
      <c r="A275" s="20"/>
      <c r="B275" s="20"/>
      <c r="C275" s="20"/>
      <c r="D275" s="20"/>
      <c r="E275" s="20"/>
      <c r="F275" s="20"/>
      <c r="G275" s="20"/>
      <c r="H275" s="20"/>
      <c r="I275" s="20"/>
    </row>
    <row r="276" spans="1:9" x14ac:dyDescent="0.2">
      <c r="A276" s="20"/>
      <c r="B276" s="20"/>
      <c r="C276" s="20"/>
      <c r="D276" s="20"/>
      <c r="E276" s="20"/>
      <c r="F276" s="20"/>
      <c r="G276" s="20"/>
      <c r="H276" s="20"/>
      <c r="I276" s="20"/>
    </row>
    <row r="277" spans="1:9" x14ac:dyDescent="0.2">
      <c r="A277" s="20"/>
      <c r="B277" s="20"/>
      <c r="C277" s="20"/>
      <c r="D277" s="20"/>
      <c r="E277" s="20"/>
      <c r="F277" s="20"/>
      <c r="G277" s="20"/>
      <c r="H277" s="20"/>
      <c r="I277" s="20"/>
    </row>
    <row r="278" spans="1:9" x14ac:dyDescent="0.2">
      <c r="A278" s="20"/>
      <c r="B278" s="20"/>
      <c r="C278" s="20"/>
      <c r="D278" s="20"/>
      <c r="E278" s="20"/>
      <c r="F278" s="20"/>
      <c r="G278" s="20"/>
      <c r="H278" s="20"/>
      <c r="I278" s="20"/>
    </row>
    <row r="279" spans="1:9" x14ac:dyDescent="0.2">
      <c r="A279" s="20"/>
      <c r="B279" s="20"/>
      <c r="C279" s="20"/>
      <c r="D279" s="20"/>
      <c r="E279" s="20"/>
      <c r="F279" s="20"/>
      <c r="G279" s="20"/>
      <c r="H279" s="20"/>
      <c r="I279" s="20"/>
    </row>
    <row r="280" spans="1:9" x14ac:dyDescent="0.2">
      <c r="A280" s="20"/>
      <c r="B280" s="20"/>
      <c r="C280" s="20"/>
      <c r="D280" s="20"/>
      <c r="E280" s="20"/>
      <c r="F280" s="20"/>
      <c r="G280" s="20"/>
      <c r="H280" s="20"/>
      <c r="I280" s="20"/>
    </row>
    <row r="281" spans="1:9" x14ac:dyDescent="0.2">
      <c r="A281" s="20"/>
      <c r="B281" s="20"/>
      <c r="C281" s="20"/>
      <c r="D281" s="20"/>
      <c r="E281" s="20"/>
      <c r="F281" s="20"/>
      <c r="G281" s="20"/>
      <c r="H281" s="20"/>
      <c r="I281" s="20"/>
    </row>
    <row r="282" spans="1:9" x14ac:dyDescent="0.2">
      <c r="A282" s="20"/>
      <c r="B282" s="20"/>
      <c r="C282" s="20"/>
      <c r="D282" s="20"/>
      <c r="E282" s="20"/>
      <c r="F282" s="20"/>
      <c r="G282" s="20"/>
      <c r="H282" s="20"/>
      <c r="I282" s="20"/>
    </row>
    <row r="283" spans="1:9" x14ac:dyDescent="0.2">
      <c r="A283" s="20"/>
      <c r="B283" s="20"/>
      <c r="C283" s="20"/>
      <c r="D283" s="20"/>
      <c r="E283" s="20"/>
      <c r="F283" s="20"/>
      <c r="G283" s="20"/>
      <c r="H283" s="20"/>
      <c r="I283" s="20"/>
    </row>
    <row r="284" spans="1:9" x14ac:dyDescent="0.2">
      <c r="A284" s="20"/>
      <c r="B284" s="20"/>
      <c r="C284" s="20"/>
      <c r="D284" s="20"/>
      <c r="E284" s="20"/>
      <c r="F284" s="20"/>
      <c r="G284" s="20"/>
      <c r="H284" s="20"/>
      <c r="I284" s="20"/>
    </row>
    <row r="285" spans="1:9" x14ac:dyDescent="0.2">
      <c r="A285" s="20"/>
      <c r="B285" s="20"/>
      <c r="C285" s="20"/>
      <c r="D285" s="20"/>
      <c r="E285" s="20"/>
      <c r="F285" s="20"/>
      <c r="G285" s="20"/>
      <c r="H285" s="20"/>
      <c r="I285" s="20"/>
    </row>
    <row r="286" spans="1:9" x14ac:dyDescent="0.2">
      <c r="A286" s="20"/>
      <c r="B286" s="20"/>
      <c r="C286" s="20"/>
      <c r="D286" s="20"/>
      <c r="E286" s="20"/>
      <c r="F286" s="20"/>
      <c r="G286" s="20"/>
      <c r="H286" s="20"/>
      <c r="I286" s="20"/>
    </row>
    <row r="287" spans="1:9" x14ac:dyDescent="0.2">
      <c r="A287" s="20"/>
      <c r="B287" s="20"/>
      <c r="C287" s="20"/>
      <c r="D287" s="20"/>
      <c r="E287" s="20"/>
      <c r="F287" s="20"/>
      <c r="G287" s="20"/>
      <c r="H287" s="20"/>
      <c r="I287" s="20"/>
    </row>
    <row r="288" spans="1:9" x14ac:dyDescent="0.2">
      <c r="A288" s="20"/>
      <c r="B288" s="20"/>
      <c r="C288" s="20"/>
      <c r="D288" s="20"/>
      <c r="E288" s="20"/>
      <c r="F288" s="20"/>
      <c r="G288" s="20"/>
      <c r="H288" s="20"/>
      <c r="I288" s="20"/>
    </row>
    <row r="289" spans="1:9" x14ac:dyDescent="0.2">
      <c r="A289" s="20"/>
      <c r="B289" s="20"/>
      <c r="C289" s="20"/>
      <c r="D289" s="20"/>
      <c r="E289" s="20"/>
      <c r="F289" s="20"/>
      <c r="G289" s="20"/>
      <c r="H289" s="20"/>
      <c r="I289" s="20"/>
    </row>
    <row r="290" spans="1:9" x14ac:dyDescent="0.2">
      <c r="A290" s="20"/>
      <c r="B290" s="20"/>
      <c r="C290" s="20"/>
      <c r="D290" s="20"/>
      <c r="E290" s="20"/>
      <c r="F290" s="20"/>
      <c r="G290" s="20"/>
      <c r="H290" s="20"/>
      <c r="I290" s="20"/>
    </row>
    <row r="291" spans="1:9" x14ac:dyDescent="0.2">
      <c r="A291" s="20"/>
      <c r="B291" s="20"/>
      <c r="C291" s="20"/>
      <c r="D291" s="20"/>
      <c r="E291" s="20"/>
      <c r="F291" s="20"/>
      <c r="G291" s="20"/>
      <c r="H291" s="20"/>
      <c r="I291" s="20"/>
    </row>
    <row r="292" spans="1:9" x14ac:dyDescent="0.2">
      <c r="A292" s="20"/>
      <c r="B292" s="20"/>
      <c r="C292" s="20"/>
      <c r="D292" s="20"/>
      <c r="E292" s="20"/>
      <c r="F292" s="20"/>
      <c r="G292" s="20"/>
      <c r="H292" s="20"/>
      <c r="I292" s="20"/>
    </row>
    <row r="293" spans="1:9" x14ac:dyDescent="0.2">
      <c r="A293" s="20"/>
      <c r="B293" s="20"/>
      <c r="C293" s="20"/>
      <c r="D293" s="20"/>
      <c r="E293" s="20"/>
      <c r="F293" s="20"/>
      <c r="G293" s="20"/>
      <c r="H293" s="20"/>
      <c r="I293" s="20"/>
    </row>
    <row r="294" spans="1:9" x14ac:dyDescent="0.2">
      <c r="A294" s="20"/>
      <c r="B294" s="20"/>
      <c r="C294" s="20"/>
      <c r="D294" s="20"/>
      <c r="E294" s="20"/>
      <c r="F294" s="20"/>
      <c r="G294" s="20"/>
      <c r="H294" s="20"/>
      <c r="I294" s="20"/>
    </row>
    <row r="295" spans="1:9" x14ac:dyDescent="0.2">
      <c r="A295" s="20"/>
      <c r="B295" s="20"/>
      <c r="C295" s="20"/>
      <c r="D295" s="20"/>
      <c r="E295" s="20"/>
      <c r="F295" s="20"/>
      <c r="G295" s="20"/>
      <c r="H295" s="20"/>
      <c r="I295" s="20"/>
    </row>
    <row r="296" spans="1:9" x14ac:dyDescent="0.2">
      <c r="A296" s="20"/>
      <c r="B296" s="20"/>
      <c r="C296" s="20"/>
      <c r="D296" s="20"/>
      <c r="E296" s="20"/>
      <c r="F296" s="20"/>
      <c r="G296" s="20"/>
      <c r="H296" s="20"/>
      <c r="I296" s="20"/>
    </row>
    <row r="297" spans="1:9" x14ac:dyDescent="0.2">
      <c r="A297" s="20"/>
      <c r="B297" s="20"/>
      <c r="C297" s="20"/>
      <c r="D297" s="20"/>
      <c r="E297" s="20"/>
      <c r="F297" s="20"/>
      <c r="G297" s="20"/>
      <c r="H297" s="20"/>
      <c r="I297" s="20"/>
    </row>
    <row r="298" spans="1:9" x14ac:dyDescent="0.2">
      <c r="A298" s="20"/>
      <c r="B298" s="20"/>
      <c r="C298" s="20"/>
      <c r="D298" s="20"/>
      <c r="E298" s="20"/>
      <c r="F298" s="20"/>
      <c r="G298" s="20"/>
      <c r="H298" s="20"/>
      <c r="I298" s="20"/>
    </row>
    <row r="299" spans="1:9" x14ac:dyDescent="0.2">
      <c r="A299" s="20"/>
      <c r="B299" s="20"/>
      <c r="C299" s="20"/>
      <c r="D299" s="20"/>
      <c r="E299" s="20"/>
      <c r="F299" s="20"/>
      <c r="G299" s="20"/>
      <c r="H299" s="20"/>
      <c r="I299" s="20"/>
    </row>
    <row r="300" spans="1:9" x14ac:dyDescent="0.2">
      <c r="A300" s="20"/>
      <c r="B300" s="20"/>
      <c r="C300" s="20"/>
      <c r="D300" s="20"/>
      <c r="E300" s="20"/>
      <c r="F300" s="20"/>
      <c r="G300" s="20"/>
      <c r="H300" s="20"/>
      <c r="I300" s="20"/>
    </row>
    <row r="301" spans="1:9" x14ac:dyDescent="0.2">
      <c r="A301" s="20"/>
      <c r="B301" s="20"/>
      <c r="C301" s="20"/>
      <c r="D301" s="20"/>
      <c r="E301" s="20"/>
      <c r="F301" s="20"/>
      <c r="G301" s="20"/>
      <c r="H301" s="20"/>
      <c r="I301" s="20"/>
    </row>
    <row r="302" spans="1:9" x14ac:dyDescent="0.2">
      <c r="A302" s="20"/>
      <c r="B302" s="20"/>
      <c r="C302" s="20"/>
      <c r="D302" s="20"/>
      <c r="E302" s="20"/>
      <c r="F302" s="20"/>
      <c r="G302" s="20"/>
      <c r="H302" s="20"/>
      <c r="I302" s="20"/>
    </row>
    <row r="303" spans="1:9" x14ac:dyDescent="0.2">
      <c r="A303" s="20"/>
      <c r="B303" s="20"/>
      <c r="C303" s="20"/>
      <c r="D303" s="20"/>
      <c r="E303" s="20"/>
      <c r="F303" s="20"/>
      <c r="G303" s="20"/>
      <c r="H303" s="20"/>
      <c r="I303" s="20"/>
    </row>
    <row r="304" spans="1:9" x14ac:dyDescent="0.2">
      <c r="A304" s="20"/>
      <c r="B304" s="20"/>
      <c r="C304" s="20"/>
      <c r="D304" s="20"/>
      <c r="E304" s="20"/>
      <c r="F304" s="20"/>
      <c r="G304" s="20"/>
      <c r="H304" s="20"/>
      <c r="I304" s="20"/>
    </row>
    <row r="305" spans="1:9" x14ac:dyDescent="0.2">
      <c r="A305" s="20"/>
      <c r="B305" s="20"/>
      <c r="C305" s="20"/>
      <c r="D305" s="20"/>
      <c r="E305" s="20"/>
      <c r="F305" s="20"/>
      <c r="G305" s="20"/>
      <c r="H305" s="20"/>
      <c r="I305" s="20"/>
    </row>
    <row r="306" spans="1:9" x14ac:dyDescent="0.2">
      <c r="A306" s="20"/>
      <c r="B306" s="20"/>
      <c r="C306" s="20"/>
      <c r="D306" s="20"/>
      <c r="E306" s="20"/>
      <c r="F306" s="20"/>
      <c r="G306" s="20"/>
      <c r="H306" s="20"/>
      <c r="I306" s="20"/>
    </row>
    <row r="307" spans="1:9" x14ac:dyDescent="0.2">
      <c r="A307" s="20"/>
      <c r="B307" s="20"/>
      <c r="C307" s="20"/>
      <c r="D307" s="20"/>
      <c r="E307" s="20"/>
      <c r="F307" s="20"/>
      <c r="G307" s="20"/>
      <c r="H307" s="20"/>
      <c r="I307" s="20"/>
    </row>
    <row r="308" spans="1:9" x14ac:dyDescent="0.2">
      <c r="A308" s="20"/>
      <c r="B308" s="20"/>
      <c r="C308" s="20"/>
      <c r="D308" s="20"/>
      <c r="E308" s="20"/>
      <c r="F308" s="20"/>
      <c r="G308" s="20"/>
      <c r="H308" s="20"/>
      <c r="I308" s="20"/>
    </row>
    <row r="309" spans="1:9" x14ac:dyDescent="0.2">
      <c r="A309" s="20"/>
      <c r="B309" s="20"/>
      <c r="C309" s="20"/>
      <c r="D309" s="20"/>
      <c r="E309" s="20"/>
      <c r="F309" s="20"/>
      <c r="G309" s="20"/>
      <c r="H309" s="20"/>
      <c r="I309" s="20"/>
    </row>
    <row r="310" spans="1:9" x14ac:dyDescent="0.2">
      <c r="A310" s="20"/>
      <c r="B310" s="20"/>
      <c r="C310" s="20"/>
      <c r="D310" s="20"/>
      <c r="E310" s="20"/>
      <c r="F310" s="20"/>
      <c r="G310" s="20"/>
      <c r="H310" s="20"/>
      <c r="I310" s="20"/>
    </row>
    <row r="311" spans="1:9" x14ac:dyDescent="0.2">
      <c r="A311" s="20"/>
      <c r="B311" s="20"/>
      <c r="C311" s="20"/>
      <c r="D311" s="20"/>
      <c r="E311" s="20"/>
      <c r="F311" s="20"/>
      <c r="G311" s="20"/>
      <c r="H311" s="20"/>
      <c r="I311" s="20"/>
    </row>
    <row r="312" spans="1:9" x14ac:dyDescent="0.2">
      <c r="A312" s="20"/>
      <c r="B312" s="20"/>
      <c r="C312" s="20"/>
      <c r="D312" s="20"/>
      <c r="E312" s="20"/>
      <c r="F312" s="20"/>
      <c r="G312" s="20"/>
      <c r="H312" s="20"/>
      <c r="I312" s="20"/>
    </row>
    <row r="313" spans="1:9" x14ac:dyDescent="0.2">
      <c r="A313" s="20"/>
      <c r="B313" s="20"/>
      <c r="C313" s="20"/>
      <c r="D313" s="20"/>
      <c r="E313" s="20"/>
      <c r="F313" s="20"/>
      <c r="G313" s="20"/>
      <c r="H313" s="20"/>
      <c r="I313" s="20"/>
    </row>
    <row r="314" spans="1:9" x14ac:dyDescent="0.2">
      <c r="A314" s="20"/>
      <c r="B314" s="20"/>
      <c r="C314" s="20"/>
      <c r="D314" s="20"/>
      <c r="E314" s="20"/>
      <c r="F314" s="20"/>
      <c r="G314" s="20"/>
      <c r="H314" s="20"/>
      <c r="I314" s="20"/>
    </row>
    <row r="315" spans="1:9" x14ac:dyDescent="0.2">
      <c r="A315" s="20"/>
      <c r="B315" s="20"/>
      <c r="C315" s="20"/>
      <c r="D315" s="20"/>
      <c r="E315" s="20"/>
      <c r="F315" s="20"/>
      <c r="G315" s="20"/>
      <c r="H315" s="20"/>
      <c r="I315" s="20"/>
    </row>
    <row r="316" spans="1:9" x14ac:dyDescent="0.2">
      <c r="A316" s="20"/>
      <c r="B316" s="20"/>
      <c r="C316" s="20"/>
      <c r="D316" s="20"/>
      <c r="E316" s="20"/>
      <c r="F316" s="20"/>
      <c r="G316" s="20"/>
      <c r="H316" s="20"/>
      <c r="I316" s="20"/>
    </row>
    <row r="317" spans="1:9" x14ac:dyDescent="0.2">
      <c r="A317" s="20"/>
      <c r="B317" s="20"/>
      <c r="C317" s="20"/>
      <c r="D317" s="20"/>
      <c r="E317" s="20"/>
      <c r="F317" s="20"/>
      <c r="G317" s="20"/>
      <c r="H317" s="20"/>
      <c r="I317" s="20"/>
    </row>
    <row r="318" spans="1:9" x14ac:dyDescent="0.2">
      <c r="A318" s="20"/>
      <c r="B318" s="20"/>
      <c r="C318" s="20"/>
      <c r="D318" s="20"/>
      <c r="E318" s="20"/>
      <c r="F318" s="20"/>
      <c r="G318" s="20"/>
      <c r="H318" s="20"/>
      <c r="I318" s="20"/>
    </row>
    <row r="319" spans="1:9" x14ac:dyDescent="0.2">
      <c r="A319" s="20"/>
      <c r="B319" s="20"/>
      <c r="C319" s="20"/>
      <c r="D319" s="20"/>
      <c r="E319" s="20"/>
      <c r="F319" s="20"/>
      <c r="G319" s="20"/>
      <c r="H319" s="20"/>
      <c r="I319" s="20"/>
    </row>
    <row r="320" spans="1:9" x14ac:dyDescent="0.2">
      <c r="A320" s="20"/>
      <c r="B320" s="20"/>
      <c r="C320" s="20"/>
      <c r="D320" s="20"/>
      <c r="E320" s="20"/>
      <c r="F320" s="20"/>
      <c r="G320" s="20"/>
      <c r="H320" s="20"/>
      <c r="I320" s="20"/>
    </row>
    <row r="321" spans="1:9" x14ac:dyDescent="0.2">
      <c r="A321" s="20"/>
      <c r="B321" s="20"/>
      <c r="C321" s="20"/>
      <c r="D321" s="20"/>
      <c r="E321" s="20"/>
      <c r="F321" s="20"/>
      <c r="G321" s="20"/>
      <c r="H321" s="20"/>
      <c r="I321" s="20"/>
    </row>
    <row r="322" spans="1:9" x14ac:dyDescent="0.2">
      <c r="A322" s="20"/>
      <c r="B322" s="20"/>
      <c r="C322" s="20"/>
      <c r="D322" s="20"/>
      <c r="E322" s="20"/>
      <c r="F322" s="20"/>
      <c r="G322" s="20"/>
      <c r="H322" s="20"/>
      <c r="I322" s="20"/>
    </row>
    <row r="323" spans="1:9" x14ac:dyDescent="0.2">
      <c r="A323" s="20"/>
      <c r="B323" s="20"/>
      <c r="C323" s="20"/>
      <c r="D323" s="20"/>
      <c r="E323" s="20"/>
      <c r="F323" s="20"/>
      <c r="G323" s="20"/>
      <c r="H323" s="20"/>
      <c r="I323" s="20"/>
    </row>
    <row r="324" spans="1:9" x14ac:dyDescent="0.2">
      <c r="A324" s="20"/>
      <c r="B324" s="20"/>
      <c r="C324" s="20"/>
      <c r="D324" s="20"/>
      <c r="E324" s="20"/>
      <c r="F324" s="20"/>
      <c r="G324" s="20"/>
      <c r="H324" s="20"/>
      <c r="I324" s="20"/>
    </row>
    <row r="325" spans="1:9" x14ac:dyDescent="0.2">
      <c r="A325" s="20"/>
      <c r="B325" s="20"/>
      <c r="C325" s="20"/>
      <c r="D325" s="20"/>
      <c r="E325" s="20"/>
      <c r="F325" s="20"/>
      <c r="G325" s="20"/>
      <c r="H325" s="20"/>
      <c r="I325" s="20"/>
    </row>
    <row r="326" spans="1:9" x14ac:dyDescent="0.2">
      <c r="A326" s="20"/>
      <c r="B326" s="20"/>
      <c r="C326" s="20"/>
      <c r="D326" s="20"/>
      <c r="E326" s="20"/>
      <c r="F326" s="20"/>
      <c r="G326" s="20"/>
      <c r="H326" s="20"/>
      <c r="I326" s="20"/>
    </row>
    <row r="327" spans="1:9" x14ac:dyDescent="0.2">
      <c r="A327" s="20"/>
      <c r="B327" s="20"/>
      <c r="C327" s="20"/>
      <c r="D327" s="20"/>
      <c r="E327" s="20"/>
      <c r="F327" s="20"/>
      <c r="G327" s="20"/>
      <c r="H327" s="20"/>
      <c r="I327" s="20"/>
    </row>
    <row r="328" spans="1:9" x14ac:dyDescent="0.2">
      <c r="A328" s="20"/>
      <c r="B328" s="20"/>
      <c r="C328" s="20"/>
      <c r="D328" s="20"/>
      <c r="E328" s="20"/>
      <c r="F328" s="20"/>
      <c r="G328" s="20"/>
      <c r="H328" s="20"/>
      <c r="I328" s="20"/>
    </row>
    <row r="329" spans="1:9" x14ac:dyDescent="0.2">
      <c r="A329" s="20"/>
      <c r="B329" s="20"/>
      <c r="C329" s="20"/>
      <c r="D329" s="20"/>
      <c r="E329" s="20"/>
      <c r="F329" s="20"/>
      <c r="G329" s="20"/>
      <c r="H329" s="20"/>
      <c r="I329" s="20"/>
    </row>
    <row r="330" spans="1:9" x14ac:dyDescent="0.2">
      <c r="A330" s="20"/>
      <c r="B330" s="20"/>
      <c r="C330" s="20"/>
      <c r="D330" s="20"/>
      <c r="E330" s="20"/>
      <c r="F330" s="20"/>
      <c r="G330" s="20"/>
      <c r="H330" s="20"/>
      <c r="I330" s="20"/>
    </row>
    <row r="331" spans="1:9" x14ac:dyDescent="0.2">
      <c r="A331" s="20"/>
      <c r="B331" s="20"/>
      <c r="C331" s="20"/>
      <c r="D331" s="20"/>
      <c r="E331" s="20"/>
      <c r="F331" s="20"/>
      <c r="G331" s="20"/>
      <c r="H331" s="20"/>
      <c r="I331" s="20"/>
    </row>
    <row r="332" spans="1:9" x14ac:dyDescent="0.2">
      <c r="A332" s="20"/>
      <c r="B332" s="20"/>
      <c r="C332" s="20"/>
      <c r="D332" s="20"/>
      <c r="E332" s="20"/>
      <c r="F332" s="20"/>
      <c r="G332" s="20"/>
      <c r="H332" s="20"/>
      <c r="I332" s="20"/>
    </row>
    <row r="333" spans="1:9" x14ac:dyDescent="0.2">
      <c r="A333" s="20"/>
      <c r="B333" s="20"/>
      <c r="C333" s="20"/>
      <c r="D333" s="20"/>
      <c r="E333" s="20"/>
      <c r="F333" s="20"/>
      <c r="G333" s="20"/>
      <c r="H333" s="20"/>
      <c r="I333" s="20"/>
    </row>
    <row r="334" spans="1:9" x14ac:dyDescent="0.2">
      <c r="A334" s="20"/>
      <c r="B334" s="20"/>
      <c r="C334" s="20"/>
      <c r="D334" s="20"/>
      <c r="E334" s="20"/>
      <c r="F334" s="20"/>
      <c r="G334" s="20"/>
      <c r="H334" s="20"/>
      <c r="I334" s="20"/>
    </row>
    <row r="335" spans="1:9" x14ac:dyDescent="0.2">
      <c r="A335" s="20"/>
      <c r="B335" s="20"/>
      <c r="C335" s="20"/>
      <c r="D335" s="20"/>
      <c r="E335" s="20"/>
      <c r="F335" s="20"/>
      <c r="G335" s="20"/>
      <c r="H335" s="20"/>
      <c r="I335" s="20"/>
    </row>
    <row r="336" spans="1:9" x14ac:dyDescent="0.2">
      <c r="A336" s="20"/>
      <c r="B336" s="20"/>
      <c r="C336" s="20"/>
      <c r="D336" s="20"/>
      <c r="E336" s="20"/>
      <c r="F336" s="20"/>
      <c r="G336" s="20"/>
      <c r="H336" s="20"/>
      <c r="I336" s="20"/>
    </row>
    <row r="337" spans="1:9" x14ac:dyDescent="0.2">
      <c r="A337" s="20"/>
      <c r="B337" s="20"/>
      <c r="C337" s="20"/>
      <c r="D337" s="20"/>
      <c r="E337" s="20"/>
      <c r="F337" s="20"/>
      <c r="G337" s="20"/>
      <c r="H337" s="20"/>
      <c r="I337" s="20"/>
    </row>
    <row r="338" spans="1:9" x14ac:dyDescent="0.2">
      <c r="A338" s="20"/>
      <c r="B338" s="20"/>
      <c r="C338" s="20"/>
      <c r="D338" s="20"/>
      <c r="E338" s="20"/>
      <c r="F338" s="20"/>
      <c r="G338" s="20"/>
      <c r="H338" s="20"/>
      <c r="I338" s="20"/>
    </row>
    <row r="339" spans="1:9" x14ac:dyDescent="0.2">
      <c r="A339" s="20"/>
      <c r="B339" s="20"/>
      <c r="C339" s="20"/>
      <c r="D339" s="20"/>
      <c r="E339" s="20"/>
      <c r="F339" s="20"/>
      <c r="G339" s="20"/>
      <c r="H339" s="20"/>
      <c r="I339" s="20"/>
    </row>
    <row r="340" spans="1:9" x14ac:dyDescent="0.2">
      <c r="A340" s="20"/>
      <c r="B340" s="20"/>
      <c r="C340" s="20"/>
      <c r="D340" s="20"/>
      <c r="E340" s="20"/>
      <c r="F340" s="20"/>
      <c r="G340" s="20"/>
      <c r="H340" s="20"/>
      <c r="I340" s="20"/>
    </row>
    <row r="341" spans="1:9" x14ac:dyDescent="0.2">
      <c r="A341" s="20"/>
      <c r="B341" s="20"/>
      <c r="C341" s="20"/>
      <c r="D341" s="20"/>
      <c r="E341" s="20"/>
      <c r="F341" s="20"/>
      <c r="G341" s="20"/>
      <c r="H341" s="20"/>
      <c r="I341" s="20"/>
    </row>
    <row r="342" spans="1:9" x14ac:dyDescent="0.2">
      <c r="A342" s="20"/>
      <c r="B342" s="20"/>
      <c r="C342" s="20"/>
      <c r="D342" s="20"/>
      <c r="E342" s="20"/>
      <c r="F342" s="20"/>
      <c r="G342" s="20"/>
      <c r="H342" s="20"/>
      <c r="I342" s="20"/>
    </row>
    <row r="343" spans="1:9" x14ac:dyDescent="0.2">
      <c r="A343" s="20"/>
      <c r="B343" s="20"/>
      <c r="C343" s="20"/>
      <c r="D343" s="20"/>
      <c r="E343" s="20"/>
      <c r="F343" s="20"/>
      <c r="G343" s="20"/>
      <c r="H343" s="20"/>
      <c r="I343" s="20"/>
    </row>
    <row r="344" spans="1:9" x14ac:dyDescent="0.2">
      <c r="A344" s="20"/>
      <c r="B344" s="20"/>
      <c r="C344" s="20"/>
      <c r="D344" s="20"/>
      <c r="E344" s="20"/>
      <c r="F344" s="20"/>
      <c r="G344" s="20"/>
      <c r="H344" s="20"/>
      <c r="I344" s="20"/>
    </row>
    <row r="345" spans="1:9" x14ac:dyDescent="0.2">
      <c r="A345" s="20"/>
      <c r="B345" s="20"/>
      <c r="C345" s="20"/>
      <c r="D345" s="20"/>
      <c r="E345" s="20"/>
      <c r="F345" s="20"/>
      <c r="G345" s="20"/>
      <c r="H345" s="20"/>
      <c r="I345" s="20"/>
    </row>
    <row r="346" spans="1:9" x14ac:dyDescent="0.2">
      <c r="A346" s="20"/>
      <c r="B346" s="20"/>
      <c r="C346" s="20"/>
      <c r="D346" s="20"/>
      <c r="E346" s="20"/>
      <c r="F346" s="20"/>
      <c r="G346" s="20"/>
      <c r="H346" s="20"/>
      <c r="I346" s="20"/>
    </row>
    <row r="347" spans="1:9" x14ac:dyDescent="0.2">
      <c r="A347" s="20"/>
      <c r="B347" s="20"/>
      <c r="C347" s="20"/>
      <c r="D347" s="20"/>
      <c r="E347" s="20"/>
      <c r="F347" s="20"/>
      <c r="G347" s="20"/>
      <c r="H347" s="20"/>
      <c r="I347" s="20"/>
    </row>
    <row r="348" spans="1:9" x14ac:dyDescent="0.2">
      <c r="A348" s="20"/>
      <c r="B348" s="20"/>
      <c r="C348" s="20"/>
      <c r="D348" s="20"/>
      <c r="E348" s="20"/>
      <c r="F348" s="20"/>
      <c r="G348" s="20"/>
      <c r="H348" s="20"/>
      <c r="I348" s="20"/>
    </row>
    <row r="349" spans="1:9" x14ac:dyDescent="0.2">
      <c r="A349" s="20"/>
      <c r="B349" s="20"/>
      <c r="C349" s="20"/>
      <c r="D349" s="20"/>
      <c r="E349" s="20"/>
      <c r="F349" s="20"/>
      <c r="G349" s="20"/>
      <c r="H349" s="20"/>
      <c r="I349" s="20"/>
    </row>
    <row r="350" spans="1:9" x14ac:dyDescent="0.2">
      <c r="A350" s="20"/>
      <c r="B350" s="20"/>
      <c r="C350" s="20"/>
      <c r="D350" s="20"/>
      <c r="E350" s="20"/>
      <c r="F350" s="20"/>
      <c r="G350" s="20"/>
      <c r="H350" s="20"/>
      <c r="I350" s="20"/>
    </row>
    <row r="351" spans="1:9" x14ac:dyDescent="0.2">
      <c r="A351" s="20"/>
      <c r="B351" s="20"/>
      <c r="C351" s="20"/>
      <c r="D351" s="20"/>
      <c r="E351" s="20"/>
      <c r="F351" s="20"/>
      <c r="G351" s="20"/>
      <c r="H351" s="20"/>
      <c r="I351" s="20"/>
    </row>
    <row r="352" spans="1:9" x14ac:dyDescent="0.2">
      <c r="A352" s="20"/>
      <c r="B352" s="20"/>
      <c r="C352" s="20"/>
      <c r="D352" s="20"/>
      <c r="E352" s="20"/>
      <c r="F352" s="20"/>
      <c r="G352" s="20"/>
      <c r="H352" s="20"/>
      <c r="I352" s="20"/>
    </row>
    <row r="353" spans="1:9" x14ac:dyDescent="0.2">
      <c r="A353" s="20"/>
      <c r="B353" s="20"/>
      <c r="C353" s="20"/>
      <c r="D353" s="20"/>
      <c r="E353" s="20"/>
      <c r="F353" s="20"/>
      <c r="G353" s="20"/>
      <c r="H353" s="20"/>
      <c r="I353" s="20"/>
    </row>
    <row r="354" spans="1:9" x14ac:dyDescent="0.2">
      <c r="A354" s="20"/>
      <c r="B354" s="20"/>
      <c r="C354" s="20"/>
      <c r="D354" s="20"/>
      <c r="E354" s="20"/>
      <c r="F354" s="20"/>
      <c r="G354" s="20"/>
      <c r="H354" s="20"/>
      <c r="I354" s="20"/>
    </row>
    <row r="355" spans="1:9" x14ac:dyDescent="0.2">
      <c r="A355" s="20"/>
      <c r="B355" s="20"/>
      <c r="C355" s="20"/>
      <c r="D355" s="20"/>
      <c r="E355" s="20"/>
      <c r="F355" s="20"/>
      <c r="G355" s="20"/>
      <c r="H355" s="20"/>
      <c r="I355" s="20"/>
    </row>
    <row r="356" spans="1:9" x14ac:dyDescent="0.2">
      <c r="A356" s="20"/>
      <c r="B356" s="20"/>
      <c r="C356" s="20"/>
      <c r="D356" s="20"/>
      <c r="E356" s="20"/>
      <c r="F356" s="20"/>
      <c r="G356" s="20"/>
      <c r="H356" s="20"/>
      <c r="I356" s="20"/>
    </row>
    <row r="357" spans="1:9" x14ac:dyDescent="0.2">
      <c r="A357" s="20"/>
      <c r="B357" s="20"/>
      <c r="C357" s="20"/>
      <c r="D357" s="20"/>
      <c r="E357" s="20"/>
      <c r="F357" s="20"/>
      <c r="G357" s="20"/>
      <c r="H357" s="20"/>
      <c r="I357" s="20"/>
    </row>
    <row r="358" spans="1:9" x14ac:dyDescent="0.2">
      <c r="A358" s="20"/>
      <c r="B358" s="20"/>
      <c r="C358" s="20"/>
      <c r="D358" s="20"/>
      <c r="E358" s="20"/>
      <c r="F358" s="20"/>
      <c r="G358" s="20"/>
      <c r="H358" s="20"/>
      <c r="I358" s="20"/>
    </row>
    <row r="359" spans="1:9" x14ac:dyDescent="0.2">
      <c r="A359" s="20"/>
      <c r="B359" s="20"/>
      <c r="C359" s="20"/>
      <c r="D359" s="20"/>
      <c r="E359" s="20"/>
      <c r="F359" s="20"/>
      <c r="G359" s="20"/>
      <c r="H359" s="20"/>
      <c r="I359" s="20"/>
    </row>
    <row r="360" spans="1:9" x14ac:dyDescent="0.2">
      <c r="A360" s="20"/>
      <c r="B360" s="20"/>
      <c r="C360" s="20"/>
      <c r="D360" s="20"/>
      <c r="E360" s="20"/>
      <c r="F360" s="20"/>
      <c r="G360" s="20"/>
      <c r="H360" s="20"/>
      <c r="I360" s="20"/>
    </row>
    <row r="361" spans="1:9" x14ac:dyDescent="0.2">
      <c r="A361" s="20"/>
      <c r="B361" s="20"/>
      <c r="C361" s="20"/>
      <c r="D361" s="20"/>
      <c r="E361" s="20"/>
      <c r="F361" s="20"/>
      <c r="G361" s="20"/>
      <c r="H361" s="20"/>
      <c r="I361" s="20"/>
    </row>
    <row r="362" spans="1:9" x14ac:dyDescent="0.2">
      <c r="A362" s="20"/>
      <c r="B362" s="20"/>
      <c r="C362" s="20"/>
      <c r="D362" s="20"/>
      <c r="E362" s="20"/>
      <c r="F362" s="20"/>
      <c r="G362" s="20"/>
      <c r="H362" s="20"/>
      <c r="I362" s="20"/>
    </row>
    <row r="363" spans="1:9" x14ac:dyDescent="0.2">
      <c r="A363" s="20"/>
      <c r="B363" s="20"/>
      <c r="C363" s="20"/>
      <c r="D363" s="20"/>
      <c r="E363" s="20"/>
      <c r="F363" s="20"/>
      <c r="G363" s="20"/>
      <c r="H363" s="20"/>
      <c r="I363" s="20"/>
    </row>
    <row r="364" spans="1:9" x14ac:dyDescent="0.2">
      <c r="A364" s="20"/>
      <c r="B364" s="20"/>
      <c r="C364" s="20"/>
      <c r="D364" s="20"/>
      <c r="E364" s="20"/>
      <c r="F364" s="20"/>
      <c r="G364" s="20"/>
      <c r="H364" s="20"/>
      <c r="I364" s="20"/>
    </row>
    <row r="365" spans="1:9" x14ac:dyDescent="0.2">
      <c r="A365" s="20"/>
      <c r="B365" s="20"/>
      <c r="C365" s="20"/>
      <c r="D365" s="20"/>
      <c r="E365" s="20"/>
      <c r="F365" s="20"/>
      <c r="G365" s="20"/>
      <c r="H365" s="20"/>
      <c r="I365" s="20"/>
    </row>
    <row r="366" spans="1:9" x14ac:dyDescent="0.2">
      <c r="A366" s="20"/>
      <c r="B366" s="20"/>
      <c r="C366" s="20"/>
      <c r="D366" s="20"/>
      <c r="E366" s="20"/>
      <c r="F366" s="20"/>
      <c r="G366" s="20"/>
      <c r="H366" s="20"/>
      <c r="I366" s="20"/>
    </row>
    <row r="367" spans="1:9" x14ac:dyDescent="0.2">
      <c r="A367" s="20"/>
      <c r="B367" s="20"/>
      <c r="C367" s="20"/>
      <c r="D367" s="20"/>
      <c r="E367" s="20"/>
      <c r="F367" s="20"/>
      <c r="G367" s="20"/>
      <c r="H367" s="20"/>
      <c r="I367" s="20"/>
    </row>
    <row r="368" spans="1:9" x14ac:dyDescent="0.2">
      <c r="A368" s="20"/>
      <c r="B368" s="20"/>
      <c r="C368" s="20"/>
      <c r="D368" s="20"/>
      <c r="E368" s="20"/>
      <c r="F368" s="20"/>
      <c r="G368" s="20"/>
      <c r="H368" s="20"/>
      <c r="I368" s="20"/>
    </row>
    <row r="369" spans="1:9" x14ac:dyDescent="0.2">
      <c r="A369" s="20"/>
      <c r="B369" s="20"/>
      <c r="C369" s="20"/>
      <c r="D369" s="20"/>
      <c r="E369" s="20"/>
      <c r="F369" s="20"/>
      <c r="G369" s="20"/>
      <c r="H369" s="20"/>
      <c r="I369" s="20"/>
    </row>
    <row r="370" spans="1:9" x14ac:dyDescent="0.2">
      <c r="A370" s="20"/>
      <c r="B370" s="20"/>
      <c r="C370" s="20"/>
      <c r="D370" s="20"/>
      <c r="E370" s="20"/>
      <c r="F370" s="20"/>
      <c r="G370" s="20"/>
      <c r="H370" s="20"/>
      <c r="I370" s="20"/>
    </row>
    <row r="371" spans="1:9" x14ac:dyDescent="0.2">
      <c r="A371" s="20"/>
      <c r="B371" s="20"/>
      <c r="C371" s="20"/>
      <c r="D371" s="20"/>
      <c r="E371" s="20"/>
      <c r="F371" s="20"/>
      <c r="G371" s="20"/>
      <c r="H371" s="20"/>
      <c r="I371" s="20"/>
    </row>
    <row r="372" spans="1:9" x14ac:dyDescent="0.2">
      <c r="A372" s="20"/>
      <c r="B372" s="20"/>
      <c r="C372" s="20"/>
      <c r="D372" s="20"/>
      <c r="E372" s="20"/>
      <c r="F372" s="20"/>
      <c r="G372" s="20"/>
      <c r="H372" s="20"/>
      <c r="I372" s="20"/>
    </row>
    <row r="373" spans="1:9" x14ac:dyDescent="0.2">
      <c r="A373" s="20"/>
      <c r="B373" s="20"/>
      <c r="C373" s="20"/>
      <c r="D373" s="20"/>
      <c r="E373" s="20"/>
      <c r="F373" s="20"/>
      <c r="G373" s="20"/>
      <c r="H373" s="20"/>
    </row>
    <row r="374" spans="1:9" x14ac:dyDescent="0.2">
      <c r="A374" s="20"/>
      <c r="B374" s="20"/>
      <c r="C374" s="20"/>
      <c r="D374" s="20"/>
      <c r="E374" s="20"/>
      <c r="F374" s="20"/>
      <c r="G374" s="20"/>
      <c r="H374" s="20"/>
    </row>
    <row r="375" spans="1:9" x14ac:dyDescent="0.2">
      <c r="A375" s="20"/>
      <c r="B375" s="20"/>
      <c r="C375" s="20"/>
      <c r="D375" s="20"/>
      <c r="E375" s="20"/>
      <c r="F375" s="20"/>
      <c r="G375" s="20"/>
      <c r="H375" s="20"/>
    </row>
    <row r="376" spans="1:9" x14ac:dyDescent="0.2">
      <c r="A376" s="20"/>
      <c r="B376" s="20"/>
      <c r="C376" s="20"/>
      <c r="D376" s="20"/>
      <c r="E376" s="20"/>
      <c r="F376" s="20"/>
      <c r="G376" s="20"/>
      <c r="H376" s="20"/>
    </row>
  </sheetData>
  <sheetProtection password="DAA7" sheet="1" objects="1" scenarios="1"/>
  <mergeCells count="7">
    <mergeCell ref="I10:I11"/>
    <mergeCell ref="D5:E5"/>
    <mergeCell ref="B6:E6"/>
    <mergeCell ref="A10:A11"/>
    <mergeCell ref="G10:G11"/>
    <mergeCell ref="H10:H11"/>
    <mergeCell ref="B10:F10"/>
  </mergeCells>
  <conditionalFormatting sqref="A8">
    <cfRule type="containsText" dxfId="1" priority="1" operator="containsText" text="Cofinançament no pot ser superior a la despesa">
      <formula>NOT(ISERROR(SEARCH("Cofinançament no pot ser superior a la despesa",A8)))</formula>
    </cfRule>
  </conditionalFormatting>
  <conditionalFormatting sqref="A8">
    <cfRule type="cellIs" dxfId="0" priority="2" operator="equal">
      <formula>"ERROR"</formula>
    </cfRule>
  </conditionalFormatting>
  <dataValidations count="3">
    <dataValidation type="decimal" operator="greaterThanOrEqual" allowBlank="1" showInputMessage="1" showErrorMessage="1" sqref="B12:F27 H12:H27">
      <formula1>0</formula1>
    </dataValidation>
    <dataValidation type="textLength" operator="notEqual" allowBlank="1" showInputMessage="1" showErrorMessage="1" sqref="I5">
      <formula1>9</formula1>
    </dataValidation>
    <dataValidation type="textLength" operator="equal" allowBlank="1" showInputMessage="1" showErrorMessage="1" sqref="G5:H5">
      <formula1>9</formula1>
    </dataValidation>
  </dataValidations>
  <hyperlinks>
    <hyperlink ref="A6" location="'RESUM I PRESSUPOST EIXOS A,B, E'!A63" display="NOM DEL PROJECTE (1)"/>
    <hyperlink ref="A5" location="'RESUM I PRESSUPOST EIXOS A,B, E'!A63" display="ENTITAT SOL·LICITANT (1)"/>
    <hyperlink ref="C5" location="'RESUM I PRESSUPOST EIXOS A,B, E'!A63" display="NIF (1)"/>
  </hyperlink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ull8"/>
  <dimension ref="A1:DN1476"/>
  <sheetViews>
    <sheetView topLeftCell="V1" zoomScale="90" zoomScaleNormal="90" workbookViewId="0">
      <selection activeCell="BO13" sqref="BO13"/>
    </sheetView>
  </sheetViews>
  <sheetFormatPr defaultColWidth="8.81640625" defaultRowHeight="14.5" x14ac:dyDescent="0.35"/>
  <cols>
    <col min="1" max="1" width="23.1796875" style="139" customWidth="1"/>
    <col min="2" max="5" width="8.81640625" style="139"/>
    <col min="6" max="6" width="15.1796875" style="139" customWidth="1"/>
    <col min="7" max="15" width="8.81640625" style="139"/>
    <col min="16" max="24" width="8.81640625" style="138"/>
    <col min="25" max="25" width="8.1796875" style="138" customWidth="1"/>
    <col min="26" max="29" width="8.81640625" style="138"/>
    <col min="30" max="30" width="10.54296875" style="138" customWidth="1"/>
    <col min="31" max="33" width="8.81640625" style="138"/>
    <col min="34" max="34" width="8.81640625" style="138" customWidth="1"/>
    <col min="35" max="35" width="13.453125" style="138" customWidth="1"/>
    <col min="36" max="36" width="7.1796875" style="138" customWidth="1"/>
    <col min="37" max="37" width="10.81640625" style="138" customWidth="1"/>
    <col min="38" max="38" width="10.26953125" style="138" customWidth="1"/>
    <col min="39" max="39" width="10.81640625" style="176" hidden="1" customWidth="1"/>
    <col min="40" max="40" width="14.26953125" style="176" hidden="1" customWidth="1"/>
    <col min="41" max="41" width="20.453125" style="176" hidden="1" customWidth="1"/>
    <col min="42" max="42" width="6.81640625" style="176" hidden="1" customWidth="1"/>
    <col min="43" max="43" width="16.08984375" style="176" hidden="1" customWidth="1"/>
    <col min="44" max="44" width="16.6328125" style="138" hidden="1" customWidth="1"/>
    <col min="45" max="45" width="22.90625" style="138" hidden="1" customWidth="1"/>
    <col min="46" max="46" width="14.81640625" style="138" hidden="1" customWidth="1"/>
    <col min="47" max="47" width="17.453125" style="138" hidden="1" customWidth="1"/>
    <col min="48" max="48" width="31.36328125" style="138" hidden="1" customWidth="1"/>
    <col min="49" max="49" width="2.36328125" style="138" hidden="1" customWidth="1"/>
    <col min="50" max="50" width="19.36328125" style="138" hidden="1" customWidth="1"/>
    <col min="51" max="51" width="17.453125" style="138" hidden="1" customWidth="1"/>
    <col min="52" max="52" width="21.1796875" style="138" hidden="1" customWidth="1"/>
    <col min="53" max="53" width="34.54296875" style="138" hidden="1" customWidth="1"/>
    <col min="54" max="54" width="16.1796875" style="138" hidden="1" customWidth="1"/>
    <col min="55" max="55" width="21.81640625" style="138" hidden="1" customWidth="1"/>
    <col min="56" max="56" width="9.7265625" style="138" hidden="1" customWidth="1"/>
    <col min="57" max="57" width="14" style="138" hidden="1" customWidth="1"/>
    <col min="58" max="58" width="27.08984375" style="138" hidden="1" customWidth="1"/>
    <col min="59" max="59" width="14.08984375" style="138" hidden="1" customWidth="1"/>
    <col min="60" max="60" width="19.54296875" style="138" hidden="1" customWidth="1"/>
    <col min="61" max="66" width="10.1796875" style="138" hidden="1" customWidth="1"/>
    <col min="67" max="68" width="9.453125" style="138" hidden="1" customWidth="1"/>
    <col min="69" max="69" width="10.6328125" style="138" hidden="1" customWidth="1"/>
    <col min="70" max="72" width="9.453125" style="138" hidden="1" customWidth="1"/>
    <col min="73" max="118" width="8.81640625" style="138"/>
    <col min="119" max="16384" width="8.81640625" style="139"/>
  </cols>
  <sheetData>
    <row r="1" spans="1:72" x14ac:dyDescent="0.35">
      <c r="A1" s="138"/>
      <c r="B1" s="138"/>
      <c r="C1" s="138"/>
      <c r="D1" s="138"/>
      <c r="E1" s="138"/>
      <c r="F1" s="138"/>
      <c r="G1" s="138"/>
      <c r="H1" s="138"/>
      <c r="I1" s="138"/>
      <c r="J1" s="138"/>
      <c r="K1" s="138"/>
      <c r="L1" s="138"/>
      <c r="M1" s="138"/>
      <c r="N1" s="138"/>
      <c r="O1" s="138"/>
      <c r="AM1" s="138"/>
      <c r="AN1" s="138"/>
      <c r="AO1" s="138"/>
      <c r="AP1" s="138"/>
      <c r="AQ1" s="138"/>
    </row>
    <row r="2" spans="1:72" x14ac:dyDescent="0.35">
      <c r="A2" s="138"/>
      <c r="B2" s="138"/>
      <c r="C2" s="138"/>
      <c r="D2" s="138"/>
      <c r="E2" s="138"/>
      <c r="F2" s="138"/>
      <c r="G2" s="138"/>
      <c r="H2" s="138"/>
      <c r="I2" s="138"/>
      <c r="J2" s="138"/>
      <c r="K2" s="138"/>
      <c r="L2" s="138"/>
      <c r="M2" s="138"/>
      <c r="N2" s="138"/>
      <c r="O2" s="138"/>
      <c r="AM2" s="138"/>
      <c r="AN2" s="138"/>
      <c r="AO2" s="138"/>
      <c r="AP2" s="138"/>
      <c r="AQ2" s="138"/>
    </row>
    <row r="3" spans="1:72" x14ac:dyDescent="0.35">
      <c r="A3" s="138"/>
      <c r="B3" s="138"/>
      <c r="C3" s="138"/>
      <c r="D3" s="138"/>
      <c r="E3" s="138"/>
      <c r="F3" s="138"/>
      <c r="G3" s="138"/>
      <c r="H3" s="138"/>
      <c r="I3" s="138"/>
      <c r="J3" s="138"/>
      <c r="K3" s="138"/>
      <c r="L3" s="138"/>
      <c r="M3" s="138"/>
      <c r="N3" s="138"/>
      <c r="O3" s="138"/>
      <c r="AM3" s="138"/>
      <c r="AN3" s="138"/>
      <c r="AO3" s="138"/>
      <c r="AP3" s="138"/>
      <c r="AQ3" s="138"/>
    </row>
    <row r="4" spans="1:72" ht="18.5" thickBot="1" x14ac:dyDescent="0.45">
      <c r="A4" s="140" t="s">
        <v>36</v>
      </c>
      <c r="B4" s="140"/>
      <c r="C4" s="140"/>
      <c r="D4" s="140"/>
      <c r="E4" s="140"/>
      <c r="F4" s="140"/>
      <c r="G4" s="141"/>
      <c r="H4" s="141"/>
      <c r="I4" s="141"/>
      <c r="J4" s="141"/>
      <c r="K4" s="141"/>
      <c r="L4" s="141"/>
      <c r="M4" s="142"/>
      <c r="N4" s="142"/>
      <c r="O4" s="142"/>
      <c r="P4" s="142"/>
      <c r="Q4" s="142"/>
      <c r="R4" s="142"/>
      <c r="S4" s="142"/>
      <c r="T4" s="142"/>
      <c r="U4" s="142"/>
      <c r="V4" s="142"/>
      <c r="W4" s="142"/>
      <c r="X4" s="142"/>
      <c r="Y4" s="142"/>
      <c r="Z4" s="142"/>
      <c r="AA4" s="142"/>
      <c r="AB4" s="142"/>
      <c r="AC4" s="142"/>
      <c r="AD4" s="143"/>
      <c r="AE4" s="142"/>
      <c r="AF4" s="142"/>
      <c r="AG4" s="142"/>
      <c r="AH4" s="142"/>
      <c r="AI4" s="142"/>
      <c r="AJ4" s="142"/>
      <c r="AK4" s="142"/>
      <c r="AL4" s="142"/>
      <c r="AM4" s="138"/>
      <c r="AN4" s="138"/>
      <c r="AO4" s="138"/>
      <c r="AP4" s="138"/>
      <c r="AQ4" s="138"/>
      <c r="AS4" s="143"/>
      <c r="AT4" s="143"/>
      <c r="AU4" s="143"/>
      <c r="AV4" s="143"/>
      <c r="AW4" s="143"/>
      <c r="AX4" s="143"/>
      <c r="AY4" s="143"/>
      <c r="AZ4" s="143"/>
      <c r="BA4" s="143"/>
      <c r="BB4" s="143"/>
      <c r="BC4" s="143"/>
      <c r="BD4" s="143"/>
      <c r="BE4" s="143"/>
    </row>
    <row r="5" spans="1:72" ht="18.649999999999999" customHeight="1" thickBot="1" x14ac:dyDescent="0.4">
      <c r="A5" s="446" t="s">
        <v>1205</v>
      </c>
      <c r="B5" s="446"/>
      <c r="C5" s="446"/>
      <c r="D5" s="446"/>
      <c r="E5" s="446"/>
      <c r="F5" s="447"/>
      <c r="G5" s="457" t="s">
        <v>76</v>
      </c>
      <c r="H5" s="458"/>
      <c r="I5" s="458"/>
      <c r="J5" s="458"/>
      <c r="K5" s="458"/>
      <c r="L5" s="458"/>
      <c r="M5" s="458"/>
      <c r="N5" s="458"/>
      <c r="O5" s="458"/>
      <c r="P5" s="458"/>
      <c r="Q5" s="458"/>
      <c r="R5" s="458"/>
      <c r="S5" s="458"/>
      <c r="T5" s="458"/>
      <c r="U5" s="458"/>
      <c r="V5" s="458"/>
      <c r="W5" s="458"/>
      <c r="X5" s="458"/>
      <c r="Y5" s="458"/>
      <c r="Z5" s="458"/>
      <c r="AA5" s="458"/>
      <c r="AB5" s="458"/>
      <c r="AC5" s="459"/>
      <c r="AD5" s="143"/>
      <c r="AE5" s="476" t="s">
        <v>89</v>
      </c>
      <c r="AF5" s="477"/>
      <c r="AG5" s="477"/>
      <c r="AH5" s="477"/>
      <c r="AI5" s="477"/>
      <c r="AJ5" s="477"/>
      <c r="AK5" s="477"/>
      <c r="AL5" s="478"/>
      <c r="AM5" s="138"/>
      <c r="AN5" s="138"/>
      <c r="AO5" s="138"/>
      <c r="AP5" s="138"/>
      <c r="AQ5" s="138"/>
      <c r="AS5" s="143"/>
      <c r="AT5" s="143"/>
      <c r="AU5" s="143"/>
      <c r="AV5" s="143"/>
      <c r="AW5" s="143"/>
      <c r="AX5" s="143"/>
      <c r="AY5" s="143"/>
      <c r="AZ5" s="143"/>
      <c r="BA5" s="143"/>
      <c r="BB5" s="143"/>
      <c r="BC5" s="143"/>
      <c r="BD5" s="143"/>
      <c r="BE5" s="143"/>
    </row>
    <row r="6" spans="1:72" ht="14.5" customHeight="1" x14ac:dyDescent="0.35">
      <c r="A6" s="446"/>
      <c r="B6" s="446"/>
      <c r="C6" s="446"/>
      <c r="D6" s="446"/>
      <c r="E6" s="446"/>
      <c r="F6" s="447"/>
      <c r="G6" s="460" t="s">
        <v>1144</v>
      </c>
      <c r="H6" s="461"/>
      <c r="I6" s="461"/>
      <c r="J6" s="461"/>
      <c r="K6" s="461"/>
      <c r="L6" s="461"/>
      <c r="M6" s="462"/>
      <c r="N6" s="460" t="s">
        <v>56</v>
      </c>
      <c r="O6" s="461"/>
      <c r="P6" s="461"/>
      <c r="Q6" s="461"/>
      <c r="R6" s="461"/>
      <c r="S6" s="461"/>
      <c r="T6" s="462"/>
      <c r="U6" s="460" t="s">
        <v>44</v>
      </c>
      <c r="V6" s="461"/>
      <c r="W6" s="461"/>
      <c r="X6" s="461"/>
      <c r="Y6" s="461"/>
      <c r="Z6" s="461"/>
      <c r="AA6" s="461"/>
      <c r="AB6" s="461"/>
      <c r="AC6" s="462"/>
      <c r="AD6" s="143"/>
      <c r="AE6" s="479" t="s">
        <v>51</v>
      </c>
      <c r="AF6" s="480"/>
      <c r="AG6" s="480"/>
      <c r="AH6" s="480"/>
      <c r="AI6" s="480"/>
      <c r="AJ6" s="480"/>
      <c r="AK6" s="480"/>
      <c r="AL6" s="481"/>
      <c r="AM6" s="138"/>
      <c r="AN6" s="138"/>
      <c r="AO6" s="138"/>
      <c r="AP6" s="138"/>
      <c r="AQ6" s="138"/>
      <c r="AS6" s="143"/>
      <c r="AT6" s="143"/>
      <c r="AU6" s="143"/>
      <c r="AV6" s="143"/>
      <c r="AW6" s="143"/>
      <c r="AX6" s="143"/>
      <c r="AY6" s="143"/>
      <c r="AZ6" s="143"/>
      <c r="BA6" s="143"/>
      <c r="BB6" s="143"/>
      <c r="BC6" s="143"/>
      <c r="BD6" s="143"/>
      <c r="BE6" s="143"/>
    </row>
    <row r="7" spans="1:72" ht="14.5" customHeight="1" x14ac:dyDescent="0.35">
      <c r="A7" s="446"/>
      <c r="B7" s="446"/>
      <c r="C7" s="446"/>
      <c r="D7" s="446"/>
      <c r="E7" s="446"/>
      <c r="F7" s="447"/>
      <c r="G7" s="463"/>
      <c r="H7" s="464"/>
      <c r="I7" s="464"/>
      <c r="J7" s="464"/>
      <c r="K7" s="464"/>
      <c r="L7" s="464"/>
      <c r="M7" s="465"/>
      <c r="N7" s="463"/>
      <c r="O7" s="464"/>
      <c r="P7" s="464"/>
      <c r="Q7" s="464"/>
      <c r="R7" s="464"/>
      <c r="S7" s="464"/>
      <c r="T7" s="465"/>
      <c r="U7" s="463"/>
      <c r="V7" s="464"/>
      <c r="W7" s="464"/>
      <c r="X7" s="464"/>
      <c r="Y7" s="464"/>
      <c r="Z7" s="464"/>
      <c r="AA7" s="464"/>
      <c r="AB7" s="464"/>
      <c r="AC7" s="465"/>
      <c r="AD7" s="143"/>
      <c r="AE7" s="482"/>
      <c r="AF7" s="483"/>
      <c r="AG7" s="483"/>
      <c r="AH7" s="483"/>
      <c r="AI7" s="483"/>
      <c r="AJ7" s="483"/>
      <c r="AK7" s="483"/>
      <c r="AL7" s="484"/>
      <c r="AM7" s="138"/>
      <c r="AN7" s="138"/>
      <c r="AO7" s="138"/>
      <c r="AP7" s="138"/>
      <c r="AQ7" s="138"/>
      <c r="BB7" s="143"/>
      <c r="BC7" s="143"/>
      <c r="BD7" s="143"/>
      <c r="BE7" s="143"/>
    </row>
    <row r="8" spans="1:72" ht="17.5" customHeight="1" x14ac:dyDescent="0.35">
      <c r="A8" s="446"/>
      <c r="B8" s="446"/>
      <c r="C8" s="446"/>
      <c r="D8" s="446"/>
      <c r="E8" s="446"/>
      <c r="F8" s="447"/>
      <c r="G8" s="463"/>
      <c r="H8" s="464"/>
      <c r="I8" s="464"/>
      <c r="J8" s="464"/>
      <c r="K8" s="464"/>
      <c r="L8" s="464"/>
      <c r="M8" s="465"/>
      <c r="N8" s="463"/>
      <c r="O8" s="464"/>
      <c r="P8" s="464"/>
      <c r="Q8" s="464"/>
      <c r="R8" s="464"/>
      <c r="S8" s="464"/>
      <c r="T8" s="465"/>
      <c r="U8" s="463"/>
      <c r="V8" s="464"/>
      <c r="W8" s="464"/>
      <c r="X8" s="464"/>
      <c r="Y8" s="464"/>
      <c r="Z8" s="464"/>
      <c r="AA8" s="464"/>
      <c r="AB8" s="464"/>
      <c r="AC8" s="465"/>
      <c r="AD8" s="143"/>
      <c r="AE8" s="482"/>
      <c r="AF8" s="483"/>
      <c r="AG8" s="483"/>
      <c r="AH8" s="483"/>
      <c r="AI8" s="483"/>
      <c r="AJ8" s="483"/>
      <c r="AK8" s="483"/>
      <c r="AL8" s="484"/>
      <c r="AM8" s="138"/>
      <c r="AN8" s="138"/>
      <c r="AO8" s="138"/>
      <c r="AP8" s="138"/>
      <c r="AQ8" s="138"/>
      <c r="BB8" s="143"/>
      <c r="BC8" s="143"/>
      <c r="BD8" s="143"/>
      <c r="BE8" s="143"/>
    </row>
    <row r="9" spans="1:72" ht="15" thickBot="1" x14ac:dyDescent="0.4">
      <c r="A9" s="448"/>
      <c r="B9" s="448"/>
      <c r="C9" s="448"/>
      <c r="D9" s="448"/>
      <c r="E9" s="448"/>
      <c r="F9" s="449"/>
      <c r="G9" s="466"/>
      <c r="H9" s="467"/>
      <c r="I9" s="467"/>
      <c r="J9" s="467"/>
      <c r="K9" s="467"/>
      <c r="L9" s="467"/>
      <c r="M9" s="468"/>
      <c r="N9" s="466"/>
      <c r="O9" s="467"/>
      <c r="P9" s="467"/>
      <c r="Q9" s="467"/>
      <c r="R9" s="467"/>
      <c r="S9" s="467"/>
      <c r="T9" s="468"/>
      <c r="U9" s="466"/>
      <c r="V9" s="467"/>
      <c r="W9" s="467"/>
      <c r="X9" s="467"/>
      <c r="Y9" s="467"/>
      <c r="Z9" s="467"/>
      <c r="AA9" s="467"/>
      <c r="AB9" s="467"/>
      <c r="AC9" s="468"/>
      <c r="AD9" s="143"/>
      <c r="AE9" s="485"/>
      <c r="AF9" s="486"/>
      <c r="AG9" s="486"/>
      <c r="AH9" s="486"/>
      <c r="AI9" s="486"/>
      <c r="AJ9" s="486"/>
      <c r="AK9" s="486"/>
      <c r="AL9" s="487"/>
      <c r="AM9" s="138"/>
      <c r="AN9" s="138"/>
      <c r="AO9" s="138"/>
      <c r="AP9" s="138"/>
      <c r="AQ9" s="138"/>
      <c r="AS9" s="143"/>
      <c r="AT9" s="143"/>
      <c r="AU9" s="143"/>
      <c r="AV9" s="143"/>
      <c r="AW9" s="143"/>
      <c r="AX9" s="143"/>
      <c r="AY9" s="143"/>
      <c r="AZ9" s="143"/>
      <c r="BA9" s="143"/>
      <c r="BB9" s="143"/>
      <c r="BC9" s="143"/>
      <c r="BD9" s="143"/>
      <c r="BE9" s="143"/>
    </row>
    <row r="10" spans="1:72" ht="88.5" customHeight="1" x14ac:dyDescent="0.35">
      <c r="A10" s="450" t="s">
        <v>1203</v>
      </c>
      <c r="B10" s="453" t="s">
        <v>28</v>
      </c>
      <c r="C10" s="453" t="s">
        <v>1145</v>
      </c>
      <c r="D10" s="453" t="s">
        <v>74</v>
      </c>
      <c r="E10" s="453" t="s">
        <v>90</v>
      </c>
      <c r="F10" s="453" t="s">
        <v>1147</v>
      </c>
      <c r="G10" s="456" t="s">
        <v>37</v>
      </c>
      <c r="H10" s="456"/>
      <c r="I10" s="456"/>
      <c r="J10" s="456"/>
      <c r="K10" s="456"/>
      <c r="L10" s="456"/>
      <c r="M10" s="436" t="s">
        <v>0</v>
      </c>
      <c r="N10" s="433" t="s">
        <v>43</v>
      </c>
      <c r="O10" s="433"/>
      <c r="P10" s="433"/>
      <c r="Q10" s="434"/>
      <c r="R10" s="434"/>
      <c r="S10" s="144"/>
      <c r="T10" s="435" t="s">
        <v>0</v>
      </c>
      <c r="U10" s="427" t="s">
        <v>1235</v>
      </c>
      <c r="V10" s="474" t="s">
        <v>75</v>
      </c>
      <c r="W10" s="433"/>
      <c r="X10" s="433"/>
      <c r="Y10" s="433"/>
      <c r="Z10" s="433"/>
      <c r="AA10" s="433"/>
      <c r="AB10" s="434"/>
      <c r="AC10" s="475"/>
      <c r="AD10" s="424" t="s">
        <v>1187</v>
      </c>
      <c r="AE10" s="488" t="s">
        <v>88</v>
      </c>
      <c r="AF10" s="489"/>
      <c r="AG10" s="489"/>
      <c r="AH10" s="490"/>
      <c r="AI10" s="410" t="s">
        <v>1204</v>
      </c>
      <c r="AJ10" s="411"/>
      <c r="AK10" s="491" t="s">
        <v>1229</v>
      </c>
      <c r="AL10" s="492"/>
      <c r="AM10" s="495" t="s">
        <v>57</v>
      </c>
      <c r="AN10" s="496" t="s">
        <v>1148</v>
      </c>
      <c r="AO10" s="500" t="s">
        <v>1149</v>
      </c>
      <c r="AP10" s="500" t="s">
        <v>58</v>
      </c>
      <c r="AQ10" s="500" t="s">
        <v>1150</v>
      </c>
      <c r="AR10" s="503" t="s">
        <v>1151</v>
      </c>
      <c r="AS10" s="497" t="s">
        <v>1178</v>
      </c>
      <c r="AT10" s="497" t="s">
        <v>1179</v>
      </c>
      <c r="AU10" s="497" t="s">
        <v>1180</v>
      </c>
      <c r="AV10" s="497" t="s">
        <v>1181</v>
      </c>
      <c r="AW10" s="497" t="s">
        <v>1177</v>
      </c>
      <c r="AX10" s="497" t="s">
        <v>1182</v>
      </c>
      <c r="AY10" s="497" t="s">
        <v>1200</v>
      </c>
      <c r="AZ10" s="497" t="s">
        <v>1183</v>
      </c>
      <c r="BA10" s="497" t="s">
        <v>1184</v>
      </c>
      <c r="BB10" s="430" t="s">
        <v>1221</v>
      </c>
      <c r="BC10" s="430" t="s">
        <v>1222</v>
      </c>
      <c r="BD10" s="430" t="s">
        <v>1223</v>
      </c>
      <c r="BE10" s="430" t="s">
        <v>1224</v>
      </c>
      <c r="BF10" s="430" t="s">
        <v>1226</v>
      </c>
      <c r="BG10" s="430" t="s">
        <v>1240</v>
      </c>
      <c r="BH10" s="430" t="s">
        <v>1239</v>
      </c>
      <c r="BI10" s="430" t="s">
        <v>1236</v>
      </c>
      <c r="BJ10" s="430" t="s">
        <v>1244</v>
      </c>
      <c r="BK10" s="430" t="s">
        <v>1237</v>
      </c>
      <c r="BL10" s="430" t="s">
        <v>1245</v>
      </c>
      <c r="BM10" s="430" t="s">
        <v>1238</v>
      </c>
      <c r="BN10" s="430" t="s">
        <v>1246</v>
      </c>
      <c r="BO10" s="504" t="s">
        <v>1241</v>
      </c>
      <c r="BP10" s="504" t="s">
        <v>1247</v>
      </c>
      <c r="BQ10" s="504" t="s">
        <v>1242</v>
      </c>
      <c r="BR10" s="504" t="s">
        <v>1248</v>
      </c>
      <c r="BS10" s="504" t="s">
        <v>1243</v>
      </c>
      <c r="BT10" s="504" t="s">
        <v>1249</v>
      </c>
    </row>
    <row r="11" spans="1:72" ht="14.5" customHeight="1" x14ac:dyDescent="0.35">
      <c r="A11" s="451"/>
      <c r="B11" s="454"/>
      <c r="C11" s="454"/>
      <c r="D11" s="454"/>
      <c r="E11" s="454"/>
      <c r="F11" s="454"/>
      <c r="G11" s="445" t="s">
        <v>38</v>
      </c>
      <c r="H11" s="440"/>
      <c r="I11" s="440"/>
      <c r="J11" s="440" t="s">
        <v>39</v>
      </c>
      <c r="K11" s="440"/>
      <c r="L11" s="441"/>
      <c r="M11" s="436"/>
      <c r="N11" s="445" t="s">
        <v>38</v>
      </c>
      <c r="O11" s="440"/>
      <c r="P11" s="441"/>
      <c r="Q11" s="440" t="s">
        <v>39</v>
      </c>
      <c r="R11" s="440"/>
      <c r="S11" s="441"/>
      <c r="T11" s="436"/>
      <c r="U11" s="428"/>
      <c r="V11" s="473" t="s">
        <v>45</v>
      </c>
      <c r="W11" s="440"/>
      <c r="X11" s="438" t="s">
        <v>86</v>
      </c>
      <c r="Y11" s="438" t="s">
        <v>87</v>
      </c>
      <c r="Z11" s="440" t="s">
        <v>46</v>
      </c>
      <c r="AA11" s="441"/>
      <c r="AB11" s="469" t="s">
        <v>85</v>
      </c>
      <c r="AC11" s="471" t="s">
        <v>84</v>
      </c>
      <c r="AD11" s="425"/>
      <c r="AE11" s="442" t="s">
        <v>52</v>
      </c>
      <c r="AF11" s="443"/>
      <c r="AG11" s="443" t="s">
        <v>53</v>
      </c>
      <c r="AH11" s="444"/>
      <c r="AI11" s="412"/>
      <c r="AJ11" s="413"/>
      <c r="AK11" s="493"/>
      <c r="AL11" s="494"/>
      <c r="AM11" s="495"/>
      <c r="AN11" s="496"/>
      <c r="AO11" s="501"/>
      <c r="AP11" s="501"/>
      <c r="AQ11" s="501"/>
      <c r="AR11" s="503"/>
      <c r="AS11" s="498"/>
      <c r="AT11" s="498"/>
      <c r="AU11" s="498"/>
      <c r="AV11" s="498"/>
      <c r="AW11" s="498"/>
      <c r="AX11" s="498"/>
      <c r="AY11" s="498"/>
      <c r="AZ11" s="498"/>
      <c r="BA11" s="498"/>
      <c r="BB11" s="431"/>
      <c r="BC11" s="431"/>
      <c r="BD11" s="431"/>
      <c r="BE11" s="431"/>
      <c r="BF11" s="431"/>
      <c r="BG11" s="431"/>
      <c r="BH11" s="431"/>
      <c r="BI11" s="431"/>
      <c r="BJ11" s="431"/>
      <c r="BK11" s="431"/>
      <c r="BL11" s="431"/>
      <c r="BM11" s="431"/>
      <c r="BN11" s="431"/>
      <c r="BO11" s="505"/>
      <c r="BP11" s="505"/>
      <c r="BQ11" s="505"/>
      <c r="BR11" s="505"/>
      <c r="BS11" s="505"/>
      <c r="BT11" s="505"/>
    </row>
    <row r="12" spans="1:72" ht="48.65" customHeight="1" thickBot="1" x14ac:dyDescent="0.4">
      <c r="A12" s="452"/>
      <c r="B12" s="455"/>
      <c r="C12" s="455"/>
      <c r="D12" s="455"/>
      <c r="E12" s="455"/>
      <c r="F12" s="455"/>
      <c r="G12" s="270" t="s">
        <v>40</v>
      </c>
      <c r="H12" s="146" t="s">
        <v>41</v>
      </c>
      <c r="I12" s="146" t="s">
        <v>42</v>
      </c>
      <c r="J12" s="146" t="s">
        <v>40</v>
      </c>
      <c r="K12" s="146" t="s">
        <v>41</v>
      </c>
      <c r="L12" s="147" t="s">
        <v>42</v>
      </c>
      <c r="M12" s="437"/>
      <c r="N12" s="270" t="s">
        <v>40</v>
      </c>
      <c r="O12" s="146" t="s">
        <v>41</v>
      </c>
      <c r="P12" s="146" t="s">
        <v>42</v>
      </c>
      <c r="Q12" s="271" t="s">
        <v>40</v>
      </c>
      <c r="R12" s="272" t="s">
        <v>41</v>
      </c>
      <c r="S12" s="272" t="s">
        <v>42</v>
      </c>
      <c r="T12" s="437"/>
      <c r="U12" s="429"/>
      <c r="V12" s="145" t="s">
        <v>47</v>
      </c>
      <c r="W12" s="146" t="s">
        <v>48</v>
      </c>
      <c r="X12" s="439"/>
      <c r="Y12" s="439"/>
      <c r="Z12" s="146" t="s">
        <v>49</v>
      </c>
      <c r="AA12" s="147" t="s">
        <v>50</v>
      </c>
      <c r="AB12" s="470"/>
      <c r="AC12" s="472"/>
      <c r="AD12" s="426"/>
      <c r="AE12" s="148" t="s">
        <v>47</v>
      </c>
      <c r="AF12" s="149" t="s">
        <v>48</v>
      </c>
      <c r="AG12" s="149" t="s">
        <v>49</v>
      </c>
      <c r="AH12" s="150" t="s">
        <v>50</v>
      </c>
      <c r="AI12" s="414"/>
      <c r="AJ12" s="415"/>
      <c r="AK12" s="151" t="s">
        <v>54</v>
      </c>
      <c r="AL12" s="152" t="s">
        <v>55</v>
      </c>
      <c r="AM12" s="495"/>
      <c r="AN12" s="496"/>
      <c r="AO12" s="502"/>
      <c r="AP12" s="502"/>
      <c r="AQ12" s="502"/>
      <c r="AR12" s="503"/>
      <c r="AS12" s="499"/>
      <c r="AT12" s="499"/>
      <c r="AU12" s="499"/>
      <c r="AV12" s="499"/>
      <c r="AW12" s="499"/>
      <c r="AX12" s="499"/>
      <c r="AY12" s="499"/>
      <c r="AZ12" s="499"/>
      <c r="BA12" s="499"/>
      <c r="BB12" s="432"/>
      <c r="BC12" s="432"/>
      <c r="BD12" s="432"/>
      <c r="BE12" s="432"/>
      <c r="BF12" s="432"/>
      <c r="BG12" s="432"/>
      <c r="BH12" s="432"/>
      <c r="BI12" s="432"/>
      <c r="BJ12" s="432"/>
      <c r="BK12" s="432"/>
      <c r="BL12" s="432"/>
      <c r="BM12" s="432"/>
      <c r="BN12" s="432"/>
      <c r="BO12" s="506"/>
      <c r="BP12" s="506"/>
      <c r="BQ12" s="506"/>
      <c r="BR12" s="506"/>
      <c r="BS12" s="506"/>
      <c r="BT12" s="506"/>
    </row>
    <row r="13" spans="1:72" ht="15" thickBot="1" x14ac:dyDescent="0.4">
      <c r="A13" s="153">
        <f>'DADES ECONÒMIQUES'!A8</f>
        <v>0</v>
      </c>
      <c r="B13" s="154">
        <f>'DADES ECONÒMIQUES'!B8</f>
        <v>0</v>
      </c>
      <c r="C13" s="154" t="s">
        <v>59</v>
      </c>
      <c r="D13" s="154">
        <f>'DADES ECONÒMIQUES'!D8</f>
        <v>0</v>
      </c>
      <c r="E13" s="154">
        <f>'DADES ECONÒMIQUES'!E8</f>
        <v>0</v>
      </c>
      <c r="F13" s="420">
        <f>'DADES ECONÒMIQUES'!F8</f>
        <v>0</v>
      </c>
      <c r="G13" s="177"/>
      <c r="H13" s="178"/>
      <c r="I13" s="178"/>
      <c r="J13" s="178"/>
      <c r="K13" s="178"/>
      <c r="L13" s="179"/>
      <c r="M13" s="155">
        <f>SUM(G13:L13)</f>
        <v>0</v>
      </c>
      <c r="N13" s="185"/>
      <c r="O13" s="186"/>
      <c r="P13" s="186"/>
      <c r="Q13" s="186"/>
      <c r="R13" s="186"/>
      <c r="S13" s="187"/>
      <c r="T13" s="156">
        <f>SUM(N13:S13)</f>
        <v>0</v>
      </c>
      <c r="U13" s="157">
        <f t="shared" ref="U13:U27" si="0">M13+T13</f>
        <v>0</v>
      </c>
      <c r="V13" s="177"/>
      <c r="W13" s="178"/>
      <c r="X13" s="158" t="e">
        <f>V13/U13</f>
        <v>#DIV/0!</v>
      </c>
      <c r="Y13" s="158" t="e">
        <f>W13/U13</f>
        <v>#DIV/0!</v>
      </c>
      <c r="Z13" s="186"/>
      <c r="AA13" s="187"/>
      <c r="AB13" s="159" t="e">
        <f>Z13/U13</f>
        <v>#DIV/0!</v>
      </c>
      <c r="AC13" s="160" t="e">
        <f>AA13/U13</f>
        <v>#DIV/0!</v>
      </c>
      <c r="AD13" s="157">
        <f t="shared" ref="AD13:AD27" si="1">U13</f>
        <v>0</v>
      </c>
      <c r="AE13" s="177"/>
      <c r="AF13" s="177"/>
      <c r="AG13" s="178"/>
      <c r="AH13" s="194"/>
      <c r="AI13" s="416">
        <f>IF((AE13+AF13)=(AG13+AH13),IF((AE13+AF13)&lt;=AD13,(AE13+AF13),"ERROR"),"ERROR")</f>
        <v>0</v>
      </c>
      <c r="AJ13" s="417"/>
      <c r="AK13" s="196"/>
      <c r="AL13" s="196"/>
      <c r="AM13" s="234">
        <f>'DADES ECONÒMIQUES'!G8</f>
        <v>0</v>
      </c>
      <c r="AN13" s="235">
        <f>'DADES ECONÒMIQUES'!H8</f>
        <v>0</v>
      </c>
      <c r="AO13" s="236" t="e">
        <f>'DADES ECONÒMIQUES'!I8</f>
        <v>#DIV/0!</v>
      </c>
      <c r="AP13" s="235">
        <f>'DADES ECONÒMIQUES'!J8</f>
        <v>0</v>
      </c>
      <c r="AQ13" s="235">
        <f>'DADES ECONÒMIQUES'!K8</f>
        <v>0</v>
      </c>
      <c r="AR13" s="235">
        <f>'DADES ECONÒMIQUES'!L8</f>
        <v>0</v>
      </c>
      <c r="AS13" s="254">
        <f>COMPROMISOS!D11</f>
        <v>0</v>
      </c>
      <c r="AT13" s="240" t="str">
        <f>COMPROMISOS!D13</f>
        <v/>
      </c>
      <c r="AU13" s="240" t="str">
        <f>COMPROMISOS!D15</f>
        <v/>
      </c>
      <c r="AV13" s="241" t="str">
        <f>COMPROMISOS!D17</f>
        <v/>
      </c>
      <c r="AW13" s="240">
        <f>COMPROMISOS!K11</f>
        <v>0</v>
      </c>
      <c r="AX13" s="240">
        <f>COMPROMISOS!K13</f>
        <v>0</v>
      </c>
      <c r="AY13" s="240">
        <f>COMPROMISOS!K16</f>
        <v>0</v>
      </c>
      <c r="AZ13" s="241">
        <f>COMPROMISOS!K18</f>
        <v>0</v>
      </c>
      <c r="BA13" s="240">
        <f>COMPROMISOS!Q11</f>
        <v>0</v>
      </c>
      <c r="BB13" s="251" t="e">
        <f>'DADES ECONÒMIQUES'!H24</f>
        <v>#DIV/0!</v>
      </c>
      <c r="BC13" s="252" t="e">
        <f>X28</f>
        <v>#DIV/0!</v>
      </c>
      <c r="BD13" s="252" t="e">
        <f>AB28</f>
        <v>#DIV/0!</v>
      </c>
      <c r="BE13" s="253">
        <f>AL28</f>
        <v>0</v>
      </c>
      <c r="BF13" s="252">
        <f>'DADES ECONÒMIQUES'!M8</f>
        <v>0</v>
      </c>
      <c r="BG13" s="251">
        <f>COMPROMISOS!K16</f>
        <v>0</v>
      </c>
      <c r="BH13" s="251">
        <f>COMPROMISOS!K13</f>
        <v>0</v>
      </c>
      <c r="BI13" s="251">
        <f>'PRESSUPOST PROJECTE L2'!I28</f>
        <v>0</v>
      </c>
      <c r="BJ13" s="251">
        <f>'PRESSUPOST PROJECTE L2'!K28</f>
        <v>0</v>
      </c>
      <c r="BK13" s="251">
        <f>'PRESSUPOST PROJECTE L3'!I28</f>
        <v>0</v>
      </c>
      <c r="BL13" s="251">
        <f>'PRESSUPOST PROJECTE L3'!K28</f>
        <v>0</v>
      </c>
      <c r="BM13" s="251">
        <f>'PRESSUPOST PROJECTE L4'!I29</f>
        <v>0</v>
      </c>
      <c r="BN13" s="251">
        <f>'PRESSUPOST PROJECTE L4'!K29</f>
        <v>0</v>
      </c>
      <c r="BO13" s="273">
        <f>'PRESSUPOST PROJECTE L2'!P28</f>
        <v>0</v>
      </c>
      <c r="BP13" s="273">
        <f>'PRESSUPOST PROJECTE L2'!R28</f>
        <v>0</v>
      </c>
      <c r="BQ13" s="273">
        <f>'PRESSUPOST PROJECTE L3'!P28</f>
        <v>0</v>
      </c>
      <c r="BR13" s="273">
        <f>'PRESSUPOST PROJECTE L3'!R28</f>
        <v>0</v>
      </c>
      <c r="BS13" s="273">
        <f>'PRESSUPOST PROJECTE L4'!P29</f>
        <v>0</v>
      </c>
      <c r="BT13" s="273">
        <f>'PRESSUPOST PROJECTE L4'!R29</f>
        <v>0</v>
      </c>
    </row>
    <row r="14" spans="1:72" ht="15" thickBot="1" x14ac:dyDescent="0.4">
      <c r="A14" s="161">
        <f>'DADES ECONÒMIQUES'!A9</f>
        <v>0</v>
      </c>
      <c r="B14" s="154">
        <f>'DADES ECONÒMIQUES'!B9</f>
        <v>0</v>
      </c>
      <c r="C14" s="154">
        <f>'DADES ECONÒMIQUES'!C9</f>
        <v>0</v>
      </c>
      <c r="D14" s="154">
        <f>'DADES ECONÒMIQUES'!D9</f>
        <v>0</v>
      </c>
      <c r="E14" s="154">
        <f>'DADES ECONÒMIQUES'!E9</f>
        <v>0</v>
      </c>
      <c r="F14" s="421"/>
      <c r="G14" s="180"/>
      <c r="H14" s="181"/>
      <c r="I14" s="181"/>
      <c r="J14" s="181"/>
      <c r="K14" s="181"/>
      <c r="L14" s="182"/>
      <c r="M14" s="155">
        <f t="shared" ref="M14:M27" si="2">SUM(G14:L14)</f>
        <v>0</v>
      </c>
      <c r="N14" s="188"/>
      <c r="O14" s="189"/>
      <c r="P14" s="189"/>
      <c r="Q14" s="189"/>
      <c r="R14" s="189"/>
      <c r="S14" s="190"/>
      <c r="T14" s="156">
        <f t="shared" ref="T14:T27" si="3">SUM(N14:S14)</f>
        <v>0</v>
      </c>
      <c r="U14" s="157">
        <f t="shared" si="0"/>
        <v>0</v>
      </c>
      <c r="V14" s="180"/>
      <c r="W14" s="181"/>
      <c r="X14" s="158" t="e">
        <f t="shared" ref="X14:X27" si="4">V14/U14</f>
        <v>#DIV/0!</v>
      </c>
      <c r="Y14" s="158" t="e">
        <f t="shared" ref="Y14:Y27" si="5">W14/U14</f>
        <v>#DIV/0!</v>
      </c>
      <c r="Z14" s="189"/>
      <c r="AA14" s="190"/>
      <c r="AB14" s="159" t="e">
        <f t="shared" ref="AB14:AB27" si="6">Z14/U14</f>
        <v>#DIV/0!</v>
      </c>
      <c r="AC14" s="160" t="e">
        <f t="shared" ref="AC14:AC27" si="7">AA14/U14</f>
        <v>#DIV/0!</v>
      </c>
      <c r="AD14" s="157">
        <f t="shared" si="1"/>
        <v>0</v>
      </c>
      <c r="AE14" s="181"/>
      <c r="AF14" s="181"/>
      <c r="AG14" s="181"/>
      <c r="AH14" s="195"/>
      <c r="AI14" s="416">
        <f t="shared" ref="AI14:AI27" si="8">IF((AE14+AF14)=(AG14+AH14),IF((AE14+AF14)&lt;=AD14,(AE14+AF14),"ERROR"),"ERROR")</f>
        <v>0</v>
      </c>
      <c r="AJ14" s="417"/>
      <c r="AK14" s="196"/>
      <c r="AL14" s="196"/>
      <c r="AM14" s="234">
        <f>'DADES ECONÒMIQUES'!G9</f>
        <v>0</v>
      </c>
      <c r="AN14" s="235">
        <f>'DADES ECONÒMIQUES'!H9</f>
        <v>0</v>
      </c>
      <c r="AO14" s="236" t="e">
        <f>'DADES ECONÒMIQUES'!I9</f>
        <v>#DIV/0!</v>
      </c>
      <c r="AP14" s="235">
        <f>'DADES ECONÒMIQUES'!J9</f>
        <v>0</v>
      </c>
      <c r="AQ14" s="235"/>
      <c r="AR14" s="235"/>
      <c r="AS14" s="175"/>
      <c r="AT14" s="175"/>
      <c r="AU14" s="175"/>
      <c r="AV14" s="175"/>
      <c r="AW14" s="175"/>
      <c r="AX14" s="175"/>
      <c r="AY14" s="175"/>
      <c r="AZ14" s="175"/>
      <c r="BA14" s="175"/>
      <c r="BB14" s="175"/>
      <c r="BC14" s="175"/>
      <c r="BD14" s="175"/>
      <c r="BE14" s="175"/>
    </row>
    <row r="15" spans="1:72" ht="15" thickBot="1" x14ac:dyDescent="0.4">
      <c r="A15" s="161">
        <f>'DADES ECONÒMIQUES'!A10</f>
        <v>0</v>
      </c>
      <c r="B15" s="154">
        <f>'DADES ECONÒMIQUES'!B10</f>
        <v>0</v>
      </c>
      <c r="C15" s="154">
        <f>'DADES ECONÒMIQUES'!C10</f>
        <v>0</v>
      </c>
      <c r="D15" s="154">
        <f>'DADES ECONÒMIQUES'!D10</f>
        <v>0</v>
      </c>
      <c r="E15" s="154">
        <f>'DADES ECONÒMIQUES'!E10</f>
        <v>0</v>
      </c>
      <c r="F15" s="421"/>
      <c r="G15" s="177"/>
      <c r="H15" s="181"/>
      <c r="I15" s="181"/>
      <c r="J15" s="181"/>
      <c r="K15" s="181"/>
      <c r="L15" s="182"/>
      <c r="M15" s="155">
        <f t="shared" si="2"/>
        <v>0</v>
      </c>
      <c r="N15" s="185"/>
      <c r="O15" s="189"/>
      <c r="P15" s="189"/>
      <c r="Q15" s="189"/>
      <c r="R15" s="189"/>
      <c r="S15" s="187"/>
      <c r="T15" s="156">
        <f t="shared" si="3"/>
        <v>0</v>
      </c>
      <c r="U15" s="157">
        <f t="shared" si="0"/>
        <v>0</v>
      </c>
      <c r="V15" s="177"/>
      <c r="W15" s="181"/>
      <c r="X15" s="158" t="e">
        <f t="shared" si="4"/>
        <v>#DIV/0!</v>
      </c>
      <c r="Y15" s="158" t="e">
        <f t="shared" si="5"/>
        <v>#DIV/0!</v>
      </c>
      <c r="Z15" s="189"/>
      <c r="AA15" s="187"/>
      <c r="AB15" s="159" t="e">
        <f t="shared" si="6"/>
        <v>#DIV/0!</v>
      </c>
      <c r="AC15" s="160" t="e">
        <f t="shared" si="7"/>
        <v>#DIV/0!</v>
      </c>
      <c r="AD15" s="157">
        <f t="shared" si="1"/>
        <v>0</v>
      </c>
      <c r="AE15" s="177"/>
      <c r="AF15" s="177"/>
      <c r="AG15" s="181"/>
      <c r="AH15" s="194"/>
      <c r="AI15" s="416">
        <f t="shared" si="8"/>
        <v>0</v>
      </c>
      <c r="AJ15" s="417"/>
      <c r="AK15" s="196"/>
      <c r="AL15" s="196"/>
      <c r="AM15" s="234">
        <f>'DADES ECONÒMIQUES'!G10</f>
        <v>0</v>
      </c>
      <c r="AN15" s="235">
        <f>'DADES ECONÒMIQUES'!H10</f>
        <v>0</v>
      </c>
      <c r="AO15" s="236" t="e">
        <f>'DADES ECONÒMIQUES'!I10</f>
        <v>#DIV/0!</v>
      </c>
      <c r="AP15" s="235">
        <f>'DADES ECONÒMIQUES'!J10</f>
        <v>0</v>
      </c>
      <c r="AQ15" s="235"/>
      <c r="AR15" s="235"/>
      <c r="AS15" s="175"/>
      <c r="AT15" s="175"/>
      <c r="AU15" s="175"/>
      <c r="AV15" s="175"/>
      <c r="AW15" s="175"/>
      <c r="AX15" s="175"/>
      <c r="AY15" s="175"/>
      <c r="AZ15" s="175"/>
      <c r="BA15" s="175"/>
      <c r="BB15" s="175"/>
      <c r="BC15" s="175"/>
      <c r="BD15" s="175"/>
      <c r="BE15" s="175"/>
    </row>
    <row r="16" spans="1:72" ht="15" thickBot="1" x14ac:dyDescent="0.4">
      <c r="A16" s="161">
        <f>'DADES ECONÒMIQUES'!A11</f>
        <v>0</v>
      </c>
      <c r="B16" s="154">
        <f>'DADES ECONÒMIQUES'!B11</f>
        <v>0</v>
      </c>
      <c r="C16" s="154">
        <f>'DADES ECONÒMIQUES'!C11</f>
        <v>0</v>
      </c>
      <c r="D16" s="154">
        <f>'DADES ECONÒMIQUES'!D11</f>
        <v>0</v>
      </c>
      <c r="E16" s="154">
        <f>'DADES ECONÒMIQUES'!E11</f>
        <v>0</v>
      </c>
      <c r="F16" s="421"/>
      <c r="G16" s="180"/>
      <c r="H16" s="181"/>
      <c r="I16" s="181"/>
      <c r="J16" s="181"/>
      <c r="K16" s="181"/>
      <c r="L16" s="182"/>
      <c r="M16" s="155">
        <f t="shared" si="2"/>
        <v>0</v>
      </c>
      <c r="N16" s="188"/>
      <c r="O16" s="189"/>
      <c r="P16" s="189"/>
      <c r="Q16" s="189"/>
      <c r="R16" s="189"/>
      <c r="S16" s="190"/>
      <c r="T16" s="156">
        <f t="shared" si="3"/>
        <v>0</v>
      </c>
      <c r="U16" s="157">
        <f t="shared" si="0"/>
        <v>0</v>
      </c>
      <c r="V16" s="180"/>
      <c r="W16" s="181"/>
      <c r="X16" s="158" t="e">
        <f t="shared" si="4"/>
        <v>#DIV/0!</v>
      </c>
      <c r="Y16" s="158" t="e">
        <f t="shared" si="5"/>
        <v>#DIV/0!</v>
      </c>
      <c r="Z16" s="189"/>
      <c r="AA16" s="190"/>
      <c r="AB16" s="159" t="e">
        <f t="shared" si="6"/>
        <v>#DIV/0!</v>
      </c>
      <c r="AC16" s="160" t="e">
        <f t="shared" si="7"/>
        <v>#DIV/0!</v>
      </c>
      <c r="AD16" s="157">
        <f t="shared" si="1"/>
        <v>0</v>
      </c>
      <c r="AE16" s="181"/>
      <c r="AF16" s="181"/>
      <c r="AG16" s="181"/>
      <c r="AH16" s="195"/>
      <c r="AI16" s="416">
        <f t="shared" si="8"/>
        <v>0</v>
      </c>
      <c r="AJ16" s="417"/>
      <c r="AK16" s="196"/>
      <c r="AL16" s="196"/>
      <c r="AM16" s="234">
        <f>'DADES ECONÒMIQUES'!G11</f>
        <v>0</v>
      </c>
      <c r="AN16" s="235">
        <f>'DADES ECONÒMIQUES'!H11</f>
        <v>0</v>
      </c>
      <c r="AO16" s="236" t="e">
        <f>'DADES ECONÒMIQUES'!I11</f>
        <v>#DIV/0!</v>
      </c>
      <c r="AP16" s="235">
        <f>'DADES ECONÒMIQUES'!J11</f>
        <v>0</v>
      </c>
      <c r="AQ16" s="235"/>
      <c r="AR16" s="235"/>
      <c r="AS16" s="175"/>
      <c r="AT16" s="175"/>
      <c r="AU16" s="175"/>
      <c r="AV16" s="175"/>
      <c r="AW16" s="175"/>
      <c r="AX16" s="175"/>
      <c r="AY16" s="175"/>
      <c r="AZ16" s="175"/>
      <c r="BA16" s="175"/>
      <c r="BB16" s="175"/>
      <c r="BC16" s="175"/>
      <c r="BD16" s="175"/>
      <c r="BE16" s="175"/>
    </row>
    <row r="17" spans="1:118" ht="15" thickBot="1" x14ac:dyDescent="0.4">
      <c r="A17" s="161">
        <f>'DADES ECONÒMIQUES'!A12</f>
        <v>0</v>
      </c>
      <c r="B17" s="154">
        <f>'DADES ECONÒMIQUES'!B12</f>
        <v>0</v>
      </c>
      <c r="C17" s="154">
        <f>'DADES ECONÒMIQUES'!C12</f>
        <v>0</v>
      </c>
      <c r="D17" s="154">
        <f>'DADES ECONÒMIQUES'!D12</f>
        <v>0</v>
      </c>
      <c r="E17" s="154">
        <f>'DADES ECONÒMIQUES'!E12</f>
        <v>0</v>
      </c>
      <c r="F17" s="421"/>
      <c r="G17" s="177"/>
      <c r="H17" s="181"/>
      <c r="I17" s="181"/>
      <c r="J17" s="181"/>
      <c r="K17" s="181"/>
      <c r="L17" s="182"/>
      <c r="M17" s="155">
        <f t="shared" si="2"/>
        <v>0</v>
      </c>
      <c r="N17" s="185"/>
      <c r="O17" s="191"/>
      <c r="P17" s="191"/>
      <c r="Q17" s="191"/>
      <c r="R17" s="191"/>
      <c r="S17" s="187"/>
      <c r="T17" s="156">
        <f t="shared" si="3"/>
        <v>0</v>
      </c>
      <c r="U17" s="157">
        <f t="shared" si="0"/>
        <v>0</v>
      </c>
      <c r="V17" s="177"/>
      <c r="W17" s="181"/>
      <c r="X17" s="158" t="e">
        <f t="shared" si="4"/>
        <v>#DIV/0!</v>
      </c>
      <c r="Y17" s="158" t="e">
        <f t="shared" si="5"/>
        <v>#DIV/0!</v>
      </c>
      <c r="Z17" s="189"/>
      <c r="AA17" s="187"/>
      <c r="AB17" s="159" t="e">
        <f t="shared" si="6"/>
        <v>#DIV/0!</v>
      </c>
      <c r="AC17" s="160" t="e">
        <f t="shared" si="7"/>
        <v>#DIV/0!</v>
      </c>
      <c r="AD17" s="157">
        <f t="shared" si="1"/>
        <v>0</v>
      </c>
      <c r="AE17" s="177"/>
      <c r="AF17" s="177"/>
      <c r="AG17" s="181"/>
      <c r="AH17" s="194"/>
      <c r="AI17" s="416">
        <f t="shared" ref="AI17" si="9">IF((AE17+AF17)=(AG17+AH17),IF((AE17+AF17)&lt;=AD17,(AE17+AF17),"ERROR"),"ERROR")</f>
        <v>0</v>
      </c>
      <c r="AJ17" s="417"/>
      <c r="AK17" s="196"/>
      <c r="AL17" s="196"/>
      <c r="AM17" s="234">
        <f>'DADES ECONÒMIQUES'!G12</f>
        <v>0</v>
      </c>
      <c r="AN17" s="235">
        <f>'DADES ECONÒMIQUES'!H12</f>
        <v>0</v>
      </c>
      <c r="AO17" s="236" t="e">
        <f>'DADES ECONÒMIQUES'!I12</f>
        <v>#DIV/0!</v>
      </c>
      <c r="AP17" s="235">
        <f>'DADES ECONÒMIQUES'!J12</f>
        <v>0</v>
      </c>
      <c r="AQ17" s="235"/>
      <c r="AR17" s="235"/>
      <c r="AS17" s="175"/>
      <c r="AT17" s="175"/>
      <c r="AU17" s="175"/>
      <c r="AV17" s="175"/>
      <c r="AW17" s="175"/>
      <c r="AX17" s="175"/>
      <c r="AY17" s="175"/>
      <c r="AZ17" s="175"/>
      <c r="BA17" s="175"/>
      <c r="BB17" s="175"/>
      <c r="BC17" s="175"/>
      <c r="BD17" s="175"/>
      <c r="BE17" s="175"/>
    </row>
    <row r="18" spans="1:118" ht="15" thickBot="1" x14ac:dyDescent="0.4">
      <c r="A18" s="161">
        <f>'DADES ECONÒMIQUES'!A13</f>
        <v>0</v>
      </c>
      <c r="B18" s="154">
        <f>'DADES ECONÒMIQUES'!B13</f>
        <v>0</v>
      </c>
      <c r="C18" s="154">
        <f>'DADES ECONÒMIQUES'!C13</f>
        <v>0</v>
      </c>
      <c r="D18" s="154">
        <f>'DADES ECONÒMIQUES'!D13</f>
        <v>0</v>
      </c>
      <c r="E18" s="154">
        <f>'DADES ECONÒMIQUES'!E13</f>
        <v>0</v>
      </c>
      <c r="F18" s="421"/>
      <c r="G18" s="180"/>
      <c r="H18" s="181"/>
      <c r="I18" s="181"/>
      <c r="J18" s="181"/>
      <c r="K18" s="181"/>
      <c r="L18" s="182"/>
      <c r="M18" s="155">
        <f t="shared" si="2"/>
        <v>0</v>
      </c>
      <c r="N18" s="188"/>
      <c r="O18" s="191"/>
      <c r="P18" s="191"/>
      <c r="Q18" s="191"/>
      <c r="R18" s="191"/>
      <c r="S18" s="190"/>
      <c r="T18" s="156">
        <f t="shared" si="3"/>
        <v>0</v>
      </c>
      <c r="U18" s="157">
        <f t="shared" si="0"/>
        <v>0</v>
      </c>
      <c r="V18" s="180"/>
      <c r="W18" s="181"/>
      <c r="X18" s="158" t="e">
        <f t="shared" si="4"/>
        <v>#DIV/0!</v>
      </c>
      <c r="Y18" s="158" t="e">
        <f t="shared" si="5"/>
        <v>#DIV/0!</v>
      </c>
      <c r="Z18" s="189"/>
      <c r="AA18" s="190"/>
      <c r="AB18" s="159" t="e">
        <f t="shared" si="6"/>
        <v>#DIV/0!</v>
      </c>
      <c r="AC18" s="160" t="e">
        <f t="shared" si="7"/>
        <v>#DIV/0!</v>
      </c>
      <c r="AD18" s="157">
        <f t="shared" si="1"/>
        <v>0</v>
      </c>
      <c r="AE18" s="181"/>
      <c r="AF18" s="181"/>
      <c r="AG18" s="181"/>
      <c r="AH18" s="195"/>
      <c r="AI18" s="416">
        <f t="shared" si="8"/>
        <v>0</v>
      </c>
      <c r="AJ18" s="417"/>
      <c r="AK18" s="196"/>
      <c r="AL18" s="196"/>
      <c r="AM18" s="234">
        <f>'DADES ECONÒMIQUES'!G13</f>
        <v>0</v>
      </c>
      <c r="AN18" s="235">
        <f>'DADES ECONÒMIQUES'!H13</f>
        <v>0</v>
      </c>
      <c r="AO18" s="236" t="e">
        <f>'DADES ECONÒMIQUES'!I13</f>
        <v>#DIV/0!</v>
      </c>
      <c r="AP18" s="235">
        <f>'DADES ECONÒMIQUES'!J13</f>
        <v>0</v>
      </c>
      <c r="AQ18" s="235"/>
      <c r="AR18" s="235"/>
      <c r="AS18" s="175"/>
      <c r="AT18" s="175"/>
      <c r="AU18" s="175"/>
      <c r="AV18" s="175"/>
      <c r="AW18" s="175"/>
      <c r="AX18" s="175"/>
      <c r="AY18" s="175"/>
      <c r="AZ18" s="175"/>
      <c r="BA18" s="175"/>
      <c r="BB18" s="175"/>
      <c r="BC18" s="175"/>
      <c r="BD18" s="175"/>
      <c r="BE18" s="175"/>
    </row>
    <row r="19" spans="1:118" ht="15" thickBot="1" x14ac:dyDescent="0.4">
      <c r="A19" s="161">
        <f>'DADES ECONÒMIQUES'!A14</f>
        <v>0</v>
      </c>
      <c r="B19" s="154">
        <f>'DADES ECONÒMIQUES'!B14</f>
        <v>0</v>
      </c>
      <c r="C19" s="154">
        <f>'DADES ECONÒMIQUES'!C14</f>
        <v>0</v>
      </c>
      <c r="D19" s="154">
        <f>'DADES ECONÒMIQUES'!D14</f>
        <v>0</v>
      </c>
      <c r="E19" s="154">
        <f>'DADES ECONÒMIQUES'!E14</f>
        <v>0</v>
      </c>
      <c r="F19" s="421"/>
      <c r="G19" s="177"/>
      <c r="H19" s="181"/>
      <c r="I19" s="181"/>
      <c r="J19" s="181"/>
      <c r="K19" s="181"/>
      <c r="L19" s="182"/>
      <c r="M19" s="155">
        <f t="shared" si="2"/>
        <v>0</v>
      </c>
      <c r="N19" s="185"/>
      <c r="O19" s="191"/>
      <c r="P19" s="191"/>
      <c r="Q19" s="191"/>
      <c r="R19" s="191"/>
      <c r="S19" s="187"/>
      <c r="T19" s="156">
        <f t="shared" si="3"/>
        <v>0</v>
      </c>
      <c r="U19" s="157">
        <f t="shared" si="0"/>
        <v>0</v>
      </c>
      <c r="V19" s="177"/>
      <c r="W19" s="181"/>
      <c r="X19" s="158" t="e">
        <f t="shared" si="4"/>
        <v>#DIV/0!</v>
      </c>
      <c r="Y19" s="158" t="e">
        <f t="shared" si="5"/>
        <v>#DIV/0!</v>
      </c>
      <c r="Z19" s="189"/>
      <c r="AA19" s="187"/>
      <c r="AB19" s="159" t="e">
        <f t="shared" si="6"/>
        <v>#DIV/0!</v>
      </c>
      <c r="AC19" s="160" t="e">
        <f t="shared" si="7"/>
        <v>#DIV/0!</v>
      </c>
      <c r="AD19" s="157">
        <f t="shared" si="1"/>
        <v>0</v>
      </c>
      <c r="AE19" s="177"/>
      <c r="AF19" s="177"/>
      <c r="AG19" s="181"/>
      <c r="AH19" s="194"/>
      <c r="AI19" s="416">
        <f t="shared" si="8"/>
        <v>0</v>
      </c>
      <c r="AJ19" s="417"/>
      <c r="AK19" s="196"/>
      <c r="AL19" s="196"/>
      <c r="AM19" s="234">
        <f>'DADES ECONÒMIQUES'!G14</f>
        <v>0</v>
      </c>
      <c r="AN19" s="235">
        <f>'DADES ECONÒMIQUES'!H14</f>
        <v>0</v>
      </c>
      <c r="AO19" s="236" t="e">
        <f>'DADES ECONÒMIQUES'!I14</f>
        <v>#DIV/0!</v>
      </c>
      <c r="AP19" s="235">
        <f>'DADES ECONÒMIQUES'!J14</f>
        <v>0</v>
      </c>
      <c r="AQ19" s="235"/>
      <c r="AR19" s="235"/>
      <c r="AS19" s="175"/>
      <c r="AT19" s="175"/>
      <c r="AU19" s="175"/>
      <c r="AV19" s="175"/>
      <c r="AW19" s="175"/>
      <c r="AX19" s="175"/>
      <c r="AY19" s="175"/>
      <c r="AZ19" s="175"/>
      <c r="BA19" s="175"/>
      <c r="BB19" s="175"/>
      <c r="BC19" s="175"/>
      <c r="BD19" s="175"/>
      <c r="BE19" s="175"/>
    </row>
    <row r="20" spans="1:118" ht="15" thickBot="1" x14ac:dyDescent="0.4">
      <c r="A20" s="161">
        <f>'DADES ECONÒMIQUES'!A15</f>
        <v>0</v>
      </c>
      <c r="B20" s="154">
        <f>'DADES ECONÒMIQUES'!B15</f>
        <v>0</v>
      </c>
      <c r="C20" s="154">
        <f>'DADES ECONÒMIQUES'!C15</f>
        <v>0</v>
      </c>
      <c r="D20" s="154">
        <f>'DADES ECONÒMIQUES'!D15</f>
        <v>0</v>
      </c>
      <c r="E20" s="154">
        <f>'DADES ECONÒMIQUES'!E15</f>
        <v>0</v>
      </c>
      <c r="F20" s="421"/>
      <c r="G20" s="180"/>
      <c r="H20" s="181"/>
      <c r="I20" s="181"/>
      <c r="J20" s="181"/>
      <c r="K20" s="181"/>
      <c r="L20" s="182"/>
      <c r="M20" s="155">
        <f t="shared" si="2"/>
        <v>0</v>
      </c>
      <c r="N20" s="188"/>
      <c r="O20" s="191"/>
      <c r="P20" s="191"/>
      <c r="Q20" s="191"/>
      <c r="R20" s="191"/>
      <c r="S20" s="190"/>
      <c r="T20" s="156">
        <f t="shared" si="3"/>
        <v>0</v>
      </c>
      <c r="U20" s="157">
        <f t="shared" si="0"/>
        <v>0</v>
      </c>
      <c r="V20" s="180"/>
      <c r="W20" s="181"/>
      <c r="X20" s="158" t="e">
        <f t="shared" si="4"/>
        <v>#DIV/0!</v>
      </c>
      <c r="Y20" s="158" t="e">
        <f t="shared" si="5"/>
        <v>#DIV/0!</v>
      </c>
      <c r="Z20" s="189"/>
      <c r="AA20" s="190"/>
      <c r="AB20" s="159" t="e">
        <f t="shared" si="6"/>
        <v>#DIV/0!</v>
      </c>
      <c r="AC20" s="160" t="e">
        <f t="shared" si="7"/>
        <v>#DIV/0!</v>
      </c>
      <c r="AD20" s="157">
        <f t="shared" si="1"/>
        <v>0</v>
      </c>
      <c r="AE20" s="181"/>
      <c r="AF20" s="181"/>
      <c r="AG20" s="181"/>
      <c r="AH20" s="195"/>
      <c r="AI20" s="416">
        <f t="shared" si="8"/>
        <v>0</v>
      </c>
      <c r="AJ20" s="417"/>
      <c r="AK20" s="196"/>
      <c r="AL20" s="196"/>
      <c r="AM20" s="234">
        <f>'DADES ECONÒMIQUES'!G15</f>
        <v>0</v>
      </c>
      <c r="AN20" s="235">
        <f>'DADES ECONÒMIQUES'!H15</f>
        <v>0</v>
      </c>
      <c r="AO20" s="236" t="e">
        <f>'DADES ECONÒMIQUES'!I15</f>
        <v>#DIV/0!</v>
      </c>
      <c r="AP20" s="235">
        <f>'DADES ECONÒMIQUES'!J15</f>
        <v>0</v>
      </c>
      <c r="AQ20" s="235"/>
      <c r="AR20" s="235"/>
      <c r="AS20" s="175"/>
      <c r="AT20" s="175"/>
      <c r="AU20" s="175"/>
      <c r="AV20" s="175"/>
      <c r="AW20" s="175"/>
      <c r="AX20" s="175"/>
      <c r="AY20" s="175"/>
      <c r="AZ20" s="175"/>
      <c r="BA20" s="175"/>
      <c r="BB20" s="175"/>
      <c r="BC20" s="175"/>
      <c r="BD20" s="175"/>
      <c r="BE20" s="175"/>
    </row>
    <row r="21" spans="1:118" ht="15" thickBot="1" x14ac:dyDescent="0.4">
      <c r="A21" s="161">
        <f>'DADES ECONÒMIQUES'!A16</f>
        <v>0</v>
      </c>
      <c r="B21" s="154">
        <f>'DADES ECONÒMIQUES'!B16</f>
        <v>0</v>
      </c>
      <c r="C21" s="154">
        <f>'DADES ECONÒMIQUES'!C16</f>
        <v>0</v>
      </c>
      <c r="D21" s="154">
        <f>'DADES ECONÒMIQUES'!D16</f>
        <v>0</v>
      </c>
      <c r="E21" s="154">
        <f>'DADES ECONÒMIQUES'!E16</f>
        <v>0</v>
      </c>
      <c r="F21" s="421"/>
      <c r="G21" s="177"/>
      <c r="H21" s="181"/>
      <c r="I21" s="181"/>
      <c r="J21" s="181"/>
      <c r="K21" s="181"/>
      <c r="L21" s="182"/>
      <c r="M21" s="155">
        <f t="shared" si="2"/>
        <v>0</v>
      </c>
      <c r="N21" s="185"/>
      <c r="O21" s="191"/>
      <c r="P21" s="191"/>
      <c r="Q21" s="191"/>
      <c r="R21" s="191"/>
      <c r="S21" s="187"/>
      <c r="T21" s="156">
        <f t="shared" si="3"/>
        <v>0</v>
      </c>
      <c r="U21" s="157">
        <f t="shared" si="0"/>
        <v>0</v>
      </c>
      <c r="V21" s="177"/>
      <c r="W21" s="181"/>
      <c r="X21" s="158" t="e">
        <f t="shared" si="4"/>
        <v>#DIV/0!</v>
      </c>
      <c r="Y21" s="158" t="e">
        <f t="shared" si="5"/>
        <v>#DIV/0!</v>
      </c>
      <c r="Z21" s="189"/>
      <c r="AA21" s="187"/>
      <c r="AB21" s="159" t="e">
        <f t="shared" si="6"/>
        <v>#DIV/0!</v>
      </c>
      <c r="AC21" s="160" t="e">
        <f t="shared" si="7"/>
        <v>#DIV/0!</v>
      </c>
      <c r="AD21" s="157">
        <f t="shared" si="1"/>
        <v>0</v>
      </c>
      <c r="AE21" s="177"/>
      <c r="AF21" s="177"/>
      <c r="AG21" s="181"/>
      <c r="AH21" s="194"/>
      <c r="AI21" s="416">
        <f t="shared" si="8"/>
        <v>0</v>
      </c>
      <c r="AJ21" s="417"/>
      <c r="AK21" s="196"/>
      <c r="AL21" s="196"/>
      <c r="AM21" s="234">
        <f>'DADES ECONÒMIQUES'!G16</f>
        <v>0</v>
      </c>
      <c r="AN21" s="235">
        <f>'DADES ECONÒMIQUES'!H16</f>
        <v>0</v>
      </c>
      <c r="AO21" s="236" t="e">
        <f>'DADES ECONÒMIQUES'!I16</f>
        <v>#DIV/0!</v>
      </c>
      <c r="AP21" s="235">
        <f>'DADES ECONÒMIQUES'!J16</f>
        <v>0</v>
      </c>
      <c r="AQ21" s="235"/>
      <c r="AR21" s="235"/>
      <c r="AS21" s="175"/>
      <c r="AT21" s="175"/>
      <c r="AU21" s="175"/>
      <c r="AV21" s="175"/>
      <c r="AW21" s="175"/>
      <c r="AX21" s="175"/>
      <c r="AY21" s="175"/>
      <c r="AZ21" s="175"/>
      <c r="BA21" s="175"/>
      <c r="BB21" s="175"/>
      <c r="BC21" s="175"/>
      <c r="BD21" s="175"/>
      <c r="BE21" s="175"/>
    </row>
    <row r="22" spans="1:118" ht="15" thickBot="1" x14ac:dyDescent="0.4">
      <c r="A22" s="161">
        <f>'DADES ECONÒMIQUES'!A17</f>
        <v>0</v>
      </c>
      <c r="B22" s="154">
        <f>'DADES ECONÒMIQUES'!B17</f>
        <v>0</v>
      </c>
      <c r="C22" s="154">
        <f>'DADES ECONÒMIQUES'!C17</f>
        <v>0</v>
      </c>
      <c r="D22" s="154">
        <f>'DADES ECONÒMIQUES'!D17</f>
        <v>0</v>
      </c>
      <c r="E22" s="154">
        <f>'DADES ECONÒMIQUES'!E17</f>
        <v>0</v>
      </c>
      <c r="F22" s="422"/>
      <c r="G22" s="180"/>
      <c r="H22" s="183"/>
      <c r="I22" s="183"/>
      <c r="J22" s="183"/>
      <c r="K22" s="183"/>
      <c r="L22" s="184"/>
      <c r="M22" s="155">
        <f t="shared" si="2"/>
        <v>0</v>
      </c>
      <c r="N22" s="188"/>
      <c r="O22" s="192"/>
      <c r="P22" s="192"/>
      <c r="Q22" s="192"/>
      <c r="R22" s="192"/>
      <c r="S22" s="190"/>
      <c r="T22" s="156">
        <f t="shared" si="3"/>
        <v>0</v>
      </c>
      <c r="U22" s="157">
        <f t="shared" si="0"/>
        <v>0</v>
      </c>
      <c r="V22" s="180"/>
      <c r="W22" s="183"/>
      <c r="X22" s="158" t="e">
        <f t="shared" si="4"/>
        <v>#DIV/0!</v>
      </c>
      <c r="Y22" s="158" t="e">
        <f t="shared" si="5"/>
        <v>#DIV/0!</v>
      </c>
      <c r="Z22" s="189"/>
      <c r="AA22" s="190"/>
      <c r="AB22" s="159" t="e">
        <f t="shared" si="6"/>
        <v>#DIV/0!</v>
      </c>
      <c r="AC22" s="160" t="e">
        <f t="shared" si="7"/>
        <v>#DIV/0!</v>
      </c>
      <c r="AD22" s="157">
        <f t="shared" si="1"/>
        <v>0</v>
      </c>
      <c r="AE22" s="181"/>
      <c r="AF22" s="181"/>
      <c r="AG22" s="181"/>
      <c r="AH22" s="195"/>
      <c r="AI22" s="416">
        <f t="shared" si="8"/>
        <v>0</v>
      </c>
      <c r="AJ22" s="417"/>
      <c r="AK22" s="196"/>
      <c r="AL22" s="196"/>
      <c r="AM22" s="234">
        <f>'DADES ECONÒMIQUES'!G17</f>
        <v>0</v>
      </c>
      <c r="AN22" s="235">
        <f>'DADES ECONÒMIQUES'!H17</f>
        <v>0</v>
      </c>
      <c r="AO22" s="236" t="e">
        <f>'DADES ECONÒMIQUES'!I17</f>
        <v>#DIV/0!</v>
      </c>
      <c r="AP22" s="235">
        <f>'DADES ECONÒMIQUES'!J17</f>
        <v>0</v>
      </c>
      <c r="AQ22" s="237"/>
      <c r="AR22" s="235"/>
      <c r="AS22" s="175"/>
      <c r="AT22" s="175"/>
      <c r="AU22" s="175"/>
      <c r="AV22" s="175"/>
      <c r="AW22" s="175"/>
      <c r="AX22" s="175"/>
      <c r="AY22" s="175"/>
      <c r="AZ22" s="175"/>
      <c r="BA22" s="175"/>
      <c r="BB22" s="175"/>
      <c r="BC22" s="175"/>
      <c r="BD22" s="175"/>
      <c r="BE22" s="175"/>
    </row>
    <row r="23" spans="1:118" ht="15" thickBot="1" x14ac:dyDescent="0.4">
      <c r="A23" s="161">
        <f>'DADES ECONÒMIQUES'!A18</f>
        <v>0</v>
      </c>
      <c r="B23" s="154">
        <f>'DADES ECONÒMIQUES'!B18</f>
        <v>0</v>
      </c>
      <c r="C23" s="154">
        <f>'DADES ECONÒMIQUES'!C18</f>
        <v>0</v>
      </c>
      <c r="D23" s="154">
        <f>'DADES ECONÒMIQUES'!D18</f>
        <v>0</v>
      </c>
      <c r="E23" s="154">
        <f>'DADES ECONÒMIQUES'!E18</f>
        <v>0</v>
      </c>
      <c r="F23" s="422"/>
      <c r="G23" s="177"/>
      <c r="H23" s="183"/>
      <c r="I23" s="183"/>
      <c r="J23" s="183"/>
      <c r="K23" s="183"/>
      <c r="L23" s="184"/>
      <c r="M23" s="155">
        <f t="shared" si="2"/>
        <v>0</v>
      </c>
      <c r="N23" s="185"/>
      <c r="O23" s="192"/>
      <c r="P23" s="192"/>
      <c r="Q23" s="192"/>
      <c r="R23" s="192"/>
      <c r="S23" s="187"/>
      <c r="T23" s="156">
        <f t="shared" si="3"/>
        <v>0</v>
      </c>
      <c r="U23" s="157">
        <f t="shared" si="0"/>
        <v>0</v>
      </c>
      <c r="V23" s="177"/>
      <c r="W23" s="183"/>
      <c r="X23" s="158" t="e">
        <f t="shared" si="4"/>
        <v>#DIV/0!</v>
      </c>
      <c r="Y23" s="158" t="e">
        <f t="shared" si="5"/>
        <v>#DIV/0!</v>
      </c>
      <c r="Z23" s="189"/>
      <c r="AA23" s="187"/>
      <c r="AB23" s="159" t="e">
        <f t="shared" si="6"/>
        <v>#DIV/0!</v>
      </c>
      <c r="AC23" s="160" t="e">
        <f t="shared" si="7"/>
        <v>#DIV/0!</v>
      </c>
      <c r="AD23" s="157">
        <f t="shared" si="1"/>
        <v>0</v>
      </c>
      <c r="AE23" s="177"/>
      <c r="AF23" s="177"/>
      <c r="AG23" s="181"/>
      <c r="AH23" s="194"/>
      <c r="AI23" s="416">
        <f t="shared" si="8"/>
        <v>0</v>
      </c>
      <c r="AJ23" s="417"/>
      <c r="AK23" s="196"/>
      <c r="AL23" s="196"/>
      <c r="AM23" s="234">
        <f>'DADES ECONÒMIQUES'!G18</f>
        <v>0</v>
      </c>
      <c r="AN23" s="235">
        <f>'DADES ECONÒMIQUES'!H18</f>
        <v>0</v>
      </c>
      <c r="AO23" s="236" t="e">
        <f>'DADES ECONÒMIQUES'!I18</f>
        <v>#DIV/0!</v>
      </c>
      <c r="AP23" s="235">
        <f>'DADES ECONÒMIQUES'!J18</f>
        <v>0</v>
      </c>
      <c r="AQ23" s="237"/>
      <c r="AR23" s="235"/>
      <c r="AS23" s="175"/>
      <c r="AT23" s="175"/>
      <c r="AU23" s="175"/>
      <c r="AV23" s="175"/>
      <c r="AW23" s="175"/>
      <c r="AX23" s="175"/>
      <c r="AY23" s="175"/>
      <c r="AZ23" s="175"/>
      <c r="BA23" s="175"/>
      <c r="BB23" s="175"/>
      <c r="BC23" s="175"/>
      <c r="BD23" s="175"/>
      <c r="BE23" s="175"/>
    </row>
    <row r="24" spans="1:118" ht="15" thickBot="1" x14ac:dyDescent="0.4">
      <c r="A24" s="161">
        <f>'DADES ECONÒMIQUES'!A19</f>
        <v>0</v>
      </c>
      <c r="B24" s="154">
        <f>'DADES ECONÒMIQUES'!B19</f>
        <v>0</v>
      </c>
      <c r="C24" s="154">
        <f>'DADES ECONÒMIQUES'!C19</f>
        <v>0</v>
      </c>
      <c r="D24" s="154">
        <f>'DADES ECONÒMIQUES'!D19</f>
        <v>0</v>
      </c>
      <c r="E24" s="154">
        <f>'DADES ECONÒMIQUES'!E19</f>
        <v>0</v>
      </c>
      <c r="F24" s="422"/>
      <c r="G24" s="180"/>
      <c r="H24" s="183"/>
      <c r="I24" s="183"/>
      <c r="J24" s="183"/>
      <c r="K24" s="183"/>
      <c r="L24" s="184"/>
      <c r="M24" s="155">
        <f t="shared" si="2"/>
        <v>0</v>
      </c>
      <c r="N24" s="188"/>
      <c r="O24" s="192"/>
      <c r="P24" s="192"/>
      <c r="Q24" s="192"/>
      <c r="R24" s="192"/>
      <c r="S24" s="190"/>
      <c r="T24" s="156">
        <f t="shared" si="3"/>
        <v>0</v>
      </c>
      <c r="U24" s="157">
        <f t="shared" si="0"/>
        <v>0</v>
      </c>
      <c r="V24" s="180"/>
      <c r="W24" s="183"/>
      <c r="X24" s="158" t="e">
        <f t="shared" si="4"/>
        <v>#DIV/0!</v>
      </c>
      <c r="Y24" s="158" t="e">
        <f t="shared" si="5"/>
        <v>#DIV/0!</v>
      </c>
      <c r="Z24" s="189"/>
      <c r="AA24" s="190"/>
      <c r="AB24" s="159" t="e">
        <f t="shared" si="6"/>
        <v>#DIV/0!</v>
      </c>
      <c r="AC24" s="160" t="e">
        <f t="shared" si="7"/>
        <v>#DIV/0!</v>
      </c>
      <c r="AD24" s="157">
        <f t="shared" si="1"/>
        <v>0</v>
      </c>
      <c r="AE24" s="181"/>
      <c r="AF24" s="181"/>
      <c r="AG24" s="181"/>
      <c r="AH24" s="195"/>
      <c r="AI24" s="416">
        <f t="shared" si="8"/>
        <v>0</v>
      </c>
      <c r="AJ24" s="417"/>
      <c r="AK24" s="196"/>
      <c r="AL24" s="196"/>
      <c r="AM24" s="234">
        <f>'DADES ECONÒMIQUES'!G19</f>
        <v>0</v>
      </c>
      <c r="AN24" s="235">
        <f>'DADES ECONÒMIQUES'!H19</f>
        <v>0</v>
      </c>
      <c r="AO24" s="236" t="e">
        <f>'DADES ECONÒMIQUES'!I19</f>
        <v>#DIV/0!</v>
      </c>
      <c r="AP24" s="235">
        <f>'DADES ECONÒMIQUES'!J19</f>
        <v>0</v>
      </c>
      <c r="AQ24" s="237"/>
      <c r="AR24" s="235"/>
      <c r="AS24" s="175"/>
      <c r="AT24" s="175"/>
      <c r="AU24" s="175"/>
      <c r="AV24" s="175"/>
      <c r="AW24" s="175"/>
      <c r="AX24" s="175"/>
      <c r="AY24" s="175"/>
      <c r="AZ24" s="175"/>
      <c r="BA24" s="175"/>
      <c r="BB24" s="175"/>
      <c r="BC24" s="175"/>
      <c r="BD24" s="175"/>
      <c r="BE24" s="175"/>
    </row>
    <row r="25" spans="1:118" ht="15" thickBot="1" x14ac:dyDescent="0.4">
      <c r="A25" s="161">
        <f>'DADES ECONÒMIQUES'!A20</f>
        <v>0</v>
      </c>
      <c r="B25" s="154">
        <f>'DADES ECONÒMIQUES'!B20</f>
        <v>0</v>
      </c>
      <c r="C25" s="154">
        <f>'DADES ECONÒMIQUES'!C20</f>
        <v>0</v>
      </c>
      <c r="D25" s="154">
        <f>'DADES ECONÒMIQUES'!D20</f>
        <v>0</v>
      </c>
      <c r="E25" s="154">
        <f>'DADES ECONÒMIQUES'!E20</f>
        <v>0</v>
      </c>
      <c r="F25" s="422"/>
      <c r="G25" s="177"/>
      <c r="H25" s="183"/>
      <c r="I25" s="183"/>
      <c r="J25" s="183"/>
      <c r="K25" s="183"/>
      <c r="L25" s="184"/>
      <c r="M25" s="155">
        <f t="shared" si="2"/>
        <v>0</v>
      </c>
      <c r="N25" s="185"/>
      <c r="O25" s="192"/>
      <c r="P25" s="192"/>
      <c r="Q25" s="192"/>
      <c r="R25" s="192"/>
      <c r="S25" s="187"/>
      <c r="T25" s="156">
        <f t="shared" si="3"/>
        <v>0</v>
      </c>
      <c r="U25" s="157">
        <f t="shared" si="0"/>
        <v>0</v>
      </c>
      <c r="V25" s="177"/>
      <c r="W25" s="183"/>
      <c r="X25" s="158" t="e">
        <f t="shared" si="4"/>
        <v>#DIV/0!</v>
      </c>
      <c r="Y25" s="158" t="e">
        <f t="shared" si="5"/>
        <v>#DIV/0!</v>
      </c>
      <c r="Z25" s="189"/>
      <c r="AA25" s="187"/>
      <c r="AB25" s="159" t="e">
        <f t="shared" si="6"/>
        <v>#DIV/0!</v>
      </c>
      <c r="AC25" s="160" t="e">
        <f t="shared" si="7"/>
        <v>#DIV/0!</v>
      </c>
      <c r="AD25" s="157">
        <f t="shared" si="1"/>
        <v>0</v>
      </c>
      <c r="AE25" s="177"/>
      <c r="AF25" s="177"/>
      <c r="AG25" s="181"/>
      <c r="AH25" s="194"/>
      <c r="AI25" s="416">
        <f t="shared" si="8"/>
        <v>0</v>
      </c>
      <c r="AJ25" s="417"/>
      <c r="AK25" s="196"/>
      <c r="AL25" s="196"/>
      <c r="AM25" s="234">
        <f>'DADES ECONÒMIQUES'!G20</f>
        <v>0</v>
      </c>
      <c r="AN25" s="235">
        <f>'DADES ECONÒMIQUES'!H20</f>
        <v>0</v>
      </c>
      <c r="AO25" s="236" t="e">
        <f>'DADES ECONÒMIQUES'!I20</f>
        <v>#DIV/0!</v>
      </c>
      <c r="AP25" s="235">
        <f>'DADES ECONÒMIQUES'!J20</f>
        <v>0</v>
      </c>
      <c r="AQ25" s="237"/>
      <c r="AR25" s="235"/>
      <c r="AS25" s="175"/>
      <c r="AT25" s="175"/>
      <c r="AU25" s="175"/>
      <c r="AV25" s="175"/>
      <c r="AW25" s="175"/>
      <c r="AX25" s="175"/>
      <c r="AY25" s="175"/>
      <c r="AZ25" s="175"/>
      <c r="BA25" s="175"/>
      <c r="BB25" s="175"/>
      <c r="BC25" s="175"/>
      <c r="BD25" s="175"/>
      <c r="BE25" s="175"/>
    </row>
    <row r="26" spans="1:118" ht="15" thickBot="1" x14ac:dyDescent="0.4">
      <c r="A26" s="161">
        <f>'DADES ECONÒMIQUES'!A21</f>
        <v>0</v>
      </c>
      <c r="B26" s="154">
        <f>'DADES ECONÒMIQUES'!B21</f>
        <v>0</v>
      </c>
      <c r="C26" s="154">
        <f>'DADES ECONÒMIQUES'!C21</f>
        <v>0</v>
      </c>
      <c r="D26" s="154">
        <f>'DADES ECONÒMIQUES'!D21</f>
        <v>0</v>
      </c>
      <c r="E26" s="154">
        <f>'DADES ECONÒMIQUES'!E21</f>
        <v>0</v>
      </c>
      <c r="F26" s="422"/>
      <c r="G26" s="180"/>
      <c r="H26" s="183"/>
      <c r="I26" s="183"/>
      <c r="J26" s="183"/>
      <c r="K26" s="183"/>
      <c r="L26" s="184"/>
      <c r="M26" s="155">
        <f t="shared" si="2"/>
        <v>0</v>
      </c>
      <c r="N26" s="188"/>
      <c r="O26" s="192"/>
      <c r="P26" s="192"/>
      <c r="Q26" s="192"/>
      <c r="R26" s="192"/>
      <c r="S26" s="190"/>
      <c r="T26" s="156">
        <f t="shared" si="3"/>
        <v>0</v>
      </c>
      <c r="U26" s="157">
        <f t="shared" si="0"/>
        <v>0</v>
      </c>
      <c r="V26" s="180"/>
      <c r="W26" s="183"/>
      <c r="X26" s="158" t="e">
        <f t="shared" si="4"/>
        <v>#DIV/0!</v>
      </c>
      <c r="Y26" s="158" t="e">
        <f t="shared" si="5"/>
        <v>#DIV/0!</v>
      </c>
      <c r="Z26" s="189"/>
      <c r="AA26" s="190"/>
      <c r="AB26" s="159" t="e">
        <f t="shared" si="6"/>
        <v>#DIV/0!</v>
      </c>
      <c r="AC26" s="160" t="e">
        <f t="shared" si="7"/>
        <v>#DIV/0!</v>
      </c>
      <c r="AD26" s="157">
        <f t="shared" si="1"/>
        <v>0</v>
      </c>
      <c r="AE26" s="181"/>
      <c r="AF26" s="181"/>
      <c r="AG26" s="181"/>
      <c r="AH26" s="195"/>
      <c r="AI26" s="416">
        <f t="shared" si="8"/>
        <v>0</v>
      </c>
      <c r="AJ26" s="417"/>
      <c r="AK26" s="196"/>
      <c r="AL26" s="196"/>
      <c r="AM26" s="234">
        <f>'DADES ECONÒMIQUES'!G21</f>
        <v>0</v>
      </c>
      <c r="AN26" s="235">
        <f>'DADES ECONÒMIQUES'!H21</f>
        <v>0</v>
      </c>
      <c r="AO26" s="236" t="e">
        <f>'DADES ECONÒMIQUES'!I21</f>
        <v>#DIV/0!</v>
      </c>
      <c r="AP26" s="235">
        <f>'DADES ECONÒMIQUES'!J21</f>
        <v>0</v>
      </c>
      <c r="AQ26" s="237"/>
      <c r="AR26" s="235"/>
      <c r="AS26" s="175"/>
      <c r="AT26" s="175"/>
      <c r="AU26" s="175"/>
      <c r="AV26" s="175"/>
      <c r="AW26" s="175"/>
      <c r="AX26" s="175"/>
      <c r="AY26" s="175"/>
      <c r="AZ26" s="175"/>
      <c r="BA26" s="175"/>
      <c r="BB26" s="175"/>
      <c r="BC26" s="175"/>
      <c r="BD26" s="175"/>
    </row>
    <row r="27" spans="1:118" ht="15" thickBot="1" x14ac:dyDescent="0.4">
      <c r="A27" s="161">
        <f>'DADES ECONÒMIQUES'!A22</f>
        <v>0</v>
      </c>
      <c r="B27" s="154">
        <f>'DADES ECONÒMIQUES'!B22</f>
        <v>0</v>
      </c>
      <c r="C27" s="154">
        <f>'DADES ECONÒMIQUES'!C22</f>
        <v>0</v>
      </c>
      <c r="D27" s="154">
        <f>'DADES ECONÒMIQUES'!D22</f>
        <v>0</v>
      </c>
      <c r="E27" s="154">
        <f>'DADES ECONÒMIQUES'!E22</f>
        <v>0</v>
      </c>
      <c r="F27" s="423"/>
      <c r="G27" s="177"/>
      <c r="H27" s="183"/>
      <c r="I27" s="183"/>
      <c r="J27" s="183"/>
      <c r="K27" s="183"/>
      <c r="L27" s="184"/>
      <c r="M27" s="155">
        <f t="shared" si="2"/>
        <v>0</v>
      </c>
      <c r="N27" s="185"/>
      <c r="O27" s="192"/>
      <c r="P27" s="192"/>
      <c r="Q27" s="192"/>
      <c r="R27" s="192"/>
      <c r="S27" s="187"/>
      <c r="T27" s="156">
        <f t="shared" si="3"/>
        <v>0</v>
      </c>
      <c r="U27" s="157">
        <f t="shared" si="0"/>
        <v>0</v>
      </c>
      <c r="V27" s="177"/>
      <c r="W27" s="193"/>
      <c r="X27" s="158" t="e">
        <f t="shared" si="4"/>
        <v>#DIV/0!</v>
      </c>
      <c r="Y27" s="158" t="e">
        <f t="shared" si="5"/>
        <v>#DIV/0!</v>
      </c>
      <c r="Z27" s="189"/>
      <c r="AA27" s="187"/>
      <c r="AB27" s="159" t="e">
        <f t="shared" si="6"/>
        <v>#DIV/0!</v>
      </c>
      <c r="AC27" s="160" t="e">
        <f t="shared" si="7"/>
        <v>#DIV/0!</v>
      </c>
      <c r="AD27" s="157">
        <f t="shared" si="1"/>
        <v>0</v>
      </c>
      <c r="AE27" s="177"/>
      <c r="AF27" s="177"/>
      <c r="AG27" s="181"/>
      <c r="AH27" s="194"/>
      <c r="AI27" s="416">
        <f t="shared" si="8"/>
        <v>0</v>
      </c>
      <c r="AJ27" s="417"/>
      <c r="AK27" s="196"/>
      <c r="AL27" s="196"/>
      <c r="AM27" s="234">
        <f>'DADES ECONÒMIQUES'!G22</f>
        <v>0</v>
      </c>
      <c r="AN27" s="235">
        <f>'DADES ECONÒMIQUES'!H22</f>
        <v>0</v>
      </c>
      <c r="AO27" s="236" t="e">
        <f>'DADES ECONÒMIQUES'!I22</f>
        <v>#DIV/0!</v>
      </c>
      <c r="AP27" s="235">
        <f>'DADES ECONÒMIQUES'!J22</f>
        <v>0</v>
      </c>
      <c r="AQ27" s="237"/>
      <c r="AR27" s="235"/>
      <c r="AS27" s="175"/>
      <c r="AT27" s="175"/>
      <c r="AU27" s="175"/>
      <c r="AV27" s="175"/>
      <c r="AW27" s="175"/>
      <c r="AX27" s="175"/>
      <c r="AY27" s="175"/>
      <c r="AZ27" s="175"/>
      <c r="BA27" s="175"/>
      <c r="BB27" s="175"/>
      <c r="BC27" s="175"/>
      <c r="BD27" s="175"/>
    </row>
    <row r="28" spans="1:118" s="174" customFormat="1" ht="19.5" customHeight="1" thickBot="1" x14ac:dyDescent="0.4">
      <c r="A28" s="162" t="s">
        <v>0</v>
      </c>
      <c r="B28" s="163"/>
      <c r="C28" s="163"/>
      <c r="D28" s="163"/>
      <c r="E28" s="163"/>
      <c r="F28" s="163"/>
      <c r="G28" s="164">
        <f>SUM(G13:G27)</f>
        <v>0</v>
      </c>
      <c r="H28" s="165">
        <f t="shared" ref="H28:M28" si="10">SUM(H13:H27)</f>
        <v>0</v>
      </c>
      <c r="I28" s="165">
        <f t="shared" si="10"/>
        <v>0</v>
      </c>
      <c r="J28" s="166">
        <f t="shared" si="10"/>
        <v>0</v>
      </c>
      <c r="K28" s="167">
        <f t="shared" si="10"/>
        <v>0</v>
      </c>
      <c r="L28" s="167">
        <f>SUM(L13:L27)</f>
        <v>0</v>
      </c>
      <c r="M28" s="167">
        <f t="shared" si="10"/>
        <v>0</v>
      </c>
      <c r="N28" s="164">
        <f>SUM(N13:N27)</f>
        <v>0</v>
      </c>
      <c r="O28" s="165">
        <f t="shared" ref="O28:T28" si="11">SUM(O13:O27)</f>
        <v>0</v>
      </c>
      <c r="P28" s="165">
        <f t="shared" si="11"/>
        <v>0</v>
      </c>
      <c r="Q28" s="165">
        <f t="shared" si="11"/>
        <v>0</v>
      </c>
      <c r="R28" s="168">
        <f t="shared" si="11"/>
        <v>0</v>
      </c>
      <c r="S28" s="169">
        <f>SUM(S13:S27)</f>
        <v>0</v>
      </c>
      <c r="T28" s="167">
        <f t="shared" si="11"/>
        <v>0</v>
      </c>
      <c r="U28" s="167">
        <f>SUM(U13:U27)</f>
        <v>0</v>
      </c>
      <c r="V28" s="170">
        <f>SUM(V13:V27)</f>
        <v>0</v>
      </c>
      <c r="W28" s="165">
        <f>SUM(W13:W27)</f>
        <v>0</v>
      </c>
      <c r="X28" s="171" t="e">
        <f>V28/U28</f>
        <v>#DIV/0!</v>
      </c>
      <c r="Y28" s="171" t="e">
        <f>W28/U28</f>
        <v>#DIV/0!</v>
      </c>
      <c r="Z28" s="165">
        <f t="shared" ref="Z28:AA28" si="12">SUM(Z13:Z27)</f>
        <v>0</v>
      </c>
      <c r="AA28" s="168">
        <f t="shared" si="12"/>
        <v>0</v>
      </c>
      <c r="AB28" s="171" t="e">
        <f>Z28/U28</f>
        <v>#DIV/0!</v>
      </c>
      <c r="AC28" s="171" t="e">
        <f>AA28/U28</f>
        <v>#DIV/0!</v>
      </c>
      <c r="AD28" s="164">
        <f>SUM(AD13:AD27)</f>
        <v>0</v>
      </c>
      <c r="AE28" s="165">
        <f t="shared" ref="AE28:AH28" si="13">SUM(AE13:AE27)</f>
        <v>0</v>
      </c>
      <c r="AF28" s="165">
        <f t="shared" si="13"/>
        <v>0</v>
      </c>
      <c r="AG28" s="165">
        <f t="shared" si="13"/>
        <v>0</v>
      </c>
      <c r="AH28" s="168">
        <f t="shared" si="13"/>
        <v>0</v>
      </c>
      <c r="AI28" s="167">
        <f>SUM(AI13:AI27)</f>
        <v>0</v>
      </c>
      <c r="AJ28" s="172" t="e">
        <f>AI28/AD28</f>
        <v>#DIV/0!</v>
      </c>
      <c r="AK28" s="242">
        <f>SUM(AK13:AK27)</f>
        <v>0</v>
      </c>
      <c r="AL28" s="167">
        <f>SUM(AL13:AL27)</f>
        <v>0</v>
      </c>
      <c r="AM28" s="238">
        <f>'DADES ECONÒMIQUES'!G23</f>
        <v>0</v>
      </c>
      <c r="AN28" s="238">
        <f>'DADES ECONÒMIQUES'!H23</f>
        <v>0</v>
      </c>
      <c r="AO28" s="239"/>
      <c r="AP28" s="238">
        <f>'DADES ECONÒMIQUES'!J23</f>
        <v>0</v>
      </c>
      <c r="AQ28" s="239"/>
      <c r="AR28" s="255"/>
      <c r="AS28" s="175"/>
      <c r="AT28" s="175"/>
      <c r="AU28" s="175"/>
      <c r="AV28" s="175"/>
      <c r="AW28" s="175"/>
      <c r="AX28" s="175"/>
      <c r="AY28" s="175"/>
      <c r="AZ28" s="175"/>
      <c r="BA28" s="175"/>
      <c r="BB28" s="175"/>
      <c r="BC28" s="175"/>
      <c r="BD28" s="175"/>
      <c r="BE28" s="173"/>
      <c r="BF28" s="173"/>
      <c r="BG28" s="173"/>
      <c r="BH28" s="173"/>
      <c r="BI28" s="173"/>
      <c r="BJ28" s="173"/>
      <c r="BK28" s="173"/>
      <c r="BL28" s="173"/>
      <c r="BM28" s="173"/>
      <c r="BN28" s="173"/>
      <c r="BO28" s="173"/>
      <c r="BP28" s="173"/>
      <c r="BQ28" s="173"/>
      <c r="BR28" s="173"/>
      <c r="BS28" s="173"/>
      <c r="BT28" s="173"/>
      <c r="BU28" s="173"/>
      <c r="BV28" s="173"/>
      <c r="BW28" s="173"/>
      <c r="BX28" s="173"/>
      <c r="BY28" s="173"/>
      <c r="BZ28" s="173"/>
      <c r="CA28" s="173"/>
      <c r="CB28" s="173"/>
      <c r="CC28" s="173"/>
      <c r="CD28" s="173"/>
      <c r="CE28" s="173"/>
      <c r="CF28" s="173"/>
      <c r="CG28" s="173"/>
      <c r="CH28" s="173"/>
      <c r="CI28" s="173"/>
      <c r="CJ28" s="173"/>
      <c r="CK28" s="173"/>
      <c r="CL28" s="173"/>
      <c r="CM28" s="173"/>
      <c r="CN28" s="173"/>
      <c r="CO28" s="173"/>
      <c r="CP28" s="173"/>
      <c r="CQ28" s="173"/>
      <c r="CR28" s="173"/>
      <c r="CS28" s="173"/>
      <c r="CT28" s="173"/>
      <c r="CU28" s="173"/>
      <c r="CV28" s="173"/>
      <c r="CW28" s="173"/>
      <c r="CX28" s="173"/>
      <c r="CY28" s="173"/>
      <c r="CZ28" s="173"/>
      <c r="DA28" s="173"/>
      <c r="DB28" s="173"/>
      <c r="DC28" s="173"/>
      <c r="DD28" s="173"/>
      <c r="DE28" s="173"/>
      <c r="DF28" s="173"/>
      <c r="DG28" s="173"/>
      <c r="DH28" s="173"/>
      <c r="DI28" s="173"/>
      <c r="DJ28" s="173"/>
      <c r="DK28" s="173"/>
      <c r="DL28" s="173"/>
      <c r="DM28" s="173"/>
      <c r="DN28" s="173"/>
    </row>
    <row r="29" spans="1:118" s="175" customFormat="1" ht="88" customHeight="1" thickBot="1" x14ac:dyDescent="0.3">
      <c r="AI29" s="418" t="s">
        <v>1146</v>
      </c>
      <c r="AJ29" s="419"/>
      <c r="AK29" s="408" t="s">
        <v>1225</v>
      </c>
      <c r="AL29" s="409"/>
    </row>
    <row r="30" spans="1:118" s="175" customFormat="1" ht="71.150000000000006" customHeight="1" x14ac:dyDescent="0.2"/>
    <row r="31" spans="1:118" s="175" customFormat="1" ht="14.5" customHeight="1" x14ac:dyDescent="0.2"/>
    <row r="32" spans="1:118" s="175" customFormat="1" ht="10" x14ac:dyDescent="0.2"/>
    <row r="33" spans="39:46" s="175" customFormat="1" ht="10" x14ac:dyDescent="0.2"/>
    <row r="34" spans="39:46" s="175" customFormat="1" ht="10" x14ac:dyDescent="0.2"/>
    <row r="35" spans="39:46" s="175" customFormat="1" ht="10" x14ac:dyDescent="0.2"/>
    <row r="36" spans="39:46" s="175" customFormat="1" ht="10" x14ac:dyDescent="0.2"/>
    <row r="37" spans="39:46" s="175" customFormat="1" ht="10" x14ac:dyDescent="0.2"/>
    <row r="38" spans="39:46" s="175" customFormat="1" ht="10" x14ac:dyDescent="0.2"/>
    <row r="39" spans="39:46" s="175" customFormat="1" ht="10" x14ac:dyDescent="0.2"/>
    <row r="40" spans="39:46" s="175" customFormat="1" x14ac:dyDescent="0.35">
      <c r="AM40" s="138"/>
      <c r="AN40" s="138"/>
      <c r="AO40" s="138"/>
      <c r="AP40" s="138"/>
      <c r="AQ40" s="138"/>
      <c r="AR40" s="138"/>
      <c r="AS40" s="138"/>
      <c r="AT40" s="138"/>
    </row>
    <row r="41" spans="39:46" s="175" customFormat="1" x14ac:dyDescent="0.35">
      <c r="AM41" s="138"/>
      <c r="AN41" s="138"/>
      <c r="AO41" s="138"/>
      <c r="AP41" s="138"/>
      <c r="AQ41" s="138"/>
      <c r="AR41" s="138"/>
      <c r="AS41" s="138"/>
      <c r="AT41" s="138"/>
    </row>
    <row r="42" spans="39:46" s="138" customFormat="1" x14ac:dyDescent="0.35"/>
    <row r="43" spans="39:46" s="138" customFormat="1" x14ac:dyDescent="0.35"/>
    <row r="44" spans="39:46" s="138" customFormat="1" x14ac:dyDescent="0.35"/>
    <row r="45" spans="39:46" s="138" customFormat="1" x14ac:dyDescent="0.35"/>
    <row r="46" spans="39:46" s="138" customFormat="1" x14ac:dyDescent="0.35"/>
    <row r="47" spans="39:46" s="138" customFormat="1" x14ac:dyDescent="0.35"/>
    <row r="48" spans="39:46" s="138" customFormat="1" x14ac:dyDescent="0.35"/>
    <row r="49" s="138" customFormat="1" x14ac:dyDescent="0.35"/>
    <row r="50" s="138" customFormat="1" x14ac:dyDescent="0.35"/>
    <row r="51" s="138" customFormat="1" x14ac:dyDescent="0.35"/>
    <row r="52" s="138" customFormat="1" x14ac:dyDescent="0.35"/>
    <row r="53" s="138" customFormat="1" x14ac:dyDescent="0.35"/>
    <row r="54" s="138" customFormat="1" x14ac:dyDescent="0.35"/>
    <row r="55" s="138" customFormat="1" x14ac:dyDescent="0.35"/>
    <row r="56" s="138" customFormat="1" x14ac:dyDescent="0.35"/>
    <row r="57" s="138" customFormat="1" x14ac:dyDescent="0.35"/>
    <row r="58" s="138" customFormat="1" x14ac:dyDescent="0.35"/>
    <row r="59" s="138" customFormat="1" x14ac:dyDescent="0.35"/>
    <row r="60" s="138" customFormat="1" x14ac:dyDescent="0.35"/>
    <row r="61" s="138" customFormat="1" x14ac:dyDescent="0.35"/>
    <row r="62" s="138" customFormat="1" x14ac:dyDescent="0.35"/>
    <row r="63" s="138" customFormat="1" x14ac:dyDescent="0.35"/>
    <row r="64" s="138" customFormat="1" x14ac:dyDescent="0.35"/>
    <row r="65" s="138" customFormat="1" x14ac:dyDescent="0.35"/>
    <row r="66" s="138" customFormat="1" x14ac:dyDescent="0.35"/>
    <row r="67" s="138" customFormat="1" x14ac:dyDescent="0.35"/>
    <row r="68" s="138" customFormat="1" x14ac:dyDescent="0.35"/>
    <row r="69" s="138" customFormat="1" x14ac:dyDescent="0.35"/>
    <row r="70" s="138" customFormat="1" x14ac:dyDescent="0.35"/>
    <row r="71" s="138" customFormat="1" x14ac:dyDescent="0.35"/>
    <row r="72" s="138" customFormat="1" x14ac:dyDescent="0.35"/>
    <row r="73" s="138" customFormat="1" x14ac:dyDescent="0.35"/>
    <row r="74" s="138" customFormat="1" x14ac:dyDescent="0.35"/>
    <row r="75" s="138" customFormat="1" x14ac:dyDescent="0.35"/>
    <row r="76" s="138" customFormat="1" x14ac:dyDescent="0.35"/>
    <row r="77" s="138" customFormat="1" x14ac:dyDescent="0.35"/>
    <row r="78" s="138" customFormat="1" x14ac:dyDescent="0.35"/>
    <row r="79" s="138" customFormat="1" x14ac:dyDescent="0.35"/>
    <row r="80" s="138" customFormat="1" x14ac:dyDescent="0.35"/>
    <row r="81" s="138" customFormat="1" x14ac:dyDescent="0.35"/>
    <row r="82" s="138" customFormat="1" x14ac:dyDescent="0.35"/>
    <row r="83" s="138" customFormat="1" x14ac:dyDescent="0.35"/>
    <row r="84" s="138" customFormat="1" x14ac:dyDescent="0.35"/>
    <row r="85" s="138" customFormat="1" x14ac:dyDescent="0.35"/>
    <row r="86" s="138" customFormat="1" x14ac:dyDescent="0.35"/>
    <row r="87" s="138" customFormat="1" x14ac:dyDescent="0.35"/>
    <row r="88" s="138" customFormat="1" x14ac:dyDescent="0.35"/>
    <row r="89" s="138" customFormat="1" x14ac:dyDescent="0.35"/>
    <row r="90" s="138" customFormat="1" x14ac:dyDescent="0.35"/>
    <row r="91" s="138" customFormat="1" x14ac:dyDescent="0.35"/>
    <row r="92" s="138" customFormat="1" x14ac:dyDescent="0.35"/>
    <row r="93" s="138" customFormat="1" x14ac:dyDescent="0.35"/>
    <row r="94" s="138" customFormat="1" x14ac:dyDescent="0.35"/>
    <row r="95" s="138" customFormat="1" x14ac:dyDescent="0.35"/>
    <row r="96" s="138" customFormat="1" x14ac:dyDescent="0.35"/>
    <row r="97" spans="39:43" s="138" customFormat="1" x14ac:dyDescent="0.35"/>
    <row r="98" spans="39:43" s="138" customFormat="1" x14ac:dyDescent="0.35"/>
    <row r="99" spans="39:43" s="138" customFormat="1" x14ac:dyDescent="0.35"/>
    <row r="100" spans="39:43" s="138" customFormat="1" x14ac:dyDescent="0.35"/>
    <row r="101" spans="39:43" s="138" customFormat="1" x14ac:dyDescent="0.35"/>
    <row r="102" spans="39:43" s="138" customFormat="1" x14ac:dyDescent="0.35"/>
    <row r="103" spans="39:43" s="138" customFormat="1" x14ac:dyDescent="0.35"/>
    <row r="104" spans="39:43" s="138" customFormat="1" x14ac:dyDescent="0.35"/>
    <row r="105" spans="39:43" s="138" customFormat="1" x14ac:dyDescent="0.35"/>
    <row r="106" spans="39:43" s="138" customFormat="1" x14ac:dyDescent="0.35"/>
    <row r="107" spans="39:43" s="138" customFormat="1" x14ac:dyDescent="0.35"/>
    <row r="108" spans="39:43" s="138" customFormat="1" x14ac:dyDescent="0.35"/>
    <row r="109" spans="39:43" s="138" customFormat="1" x14ac:dyDescent="0.35"/>
    <row r="110" spans="39:43" x14ac:dyDescent="0.35">
      <c r="AM110" s="138"/>
      <c r="AN110" s="138"/>
      <c r="AO110" s="138"/>
      <c r="AP110" s="138"/>
      <c r="AQ110" s="138"/>
    </row>
    <row r="111" spans="39:43" x14ac:dyDescent="0.35">
      <c r="AM111" s="138"/>
      <c r="AN111" s="138"/>
      <c r="AO111" s="138"/>
      <c r="AP111" s="138"/>
      <c r="AQ111" s="138"/>
    </row>
    <row r="112" spans="39:43" x14ac:dyDescent="0.35">
      <c r="AM112" s="138"/>
      <c r="AN112" s="138"/>
      <c r="AO112" s="138"/>
      <c r="AP112" s="138"/>
      <c r="AQ112" s="138"/>
    </row>
    <row r="113" spans="39:43" x14ac:dyDescent="0.35">
      <c r="AM113" s="138"/>
      <c r="AN113" s="138"/>
      <c r="AO113" s="138"/>
      <c r="AP113" s="138"/>
      <c r="AQ113" s="138"/>
    </row>
    <row r="114" spans="39:43" x14ac:dyDescent="0.35">
      <c r="AM114" s="138"/>
      <c r="AN114" s="138"/>
      <c r="AO114" s="138"/>
      <c r="AP114" s="138"/>
      <c r="AQ114" s="138"/>
    </row>
    <row r="115" spans="39:43" x14ac:dyDescent="0.35">
      <c r="AM115" s="138"/>
      <c r="AN115" s="138"/>
      <c r="AO115" s="138"/>
      <c r="AP115" s="138"/>
      <c r="AQ115" s="138"/>
    </row>
    <row r="116" spans="39:43" x14ac:dyDescent="0.35">
      <c r="AM116" s="138"/>
      <c r="AN116" s="138"/>
      <c r="AO116" s="138"/>
      <c r="AP116" s="138"/>
      <c r="AQ116" s="138"/>
    </row>
    <row r="117" spans="39:43" x14ac:dyDescent="0.35">
      <c r="AM117" s="138"/>
      <c r="AN117" s="138"/>
      <c r="AO117" s="138"/>
      <c r="AP117" s="138"/>
      <c r="AQ117" s="138"/>
    </row>
    <row r="118" spans="39:43" x14ac:dyDescent="0.35">
      <c r="AM118" s="138"/>
      <c r="AN118" s="138"/>
      <c r="AO118" s="138"/>
      <c r="AP118" s="138"/>
      <c r="AQ118" s="138"/>
    </row>
    <row r="119" spans="39:43" x14ac:dyDescent="0.35">
      <c r="AM119" s="138"/>
      <c r="AN119" s="138"/>
      <c r="AO119" s="138"/>
      <c r="AP119" s="138"/>
      <c r="AQ119" s="138"/>
    </row>
    <row r="120" spans="39:43" x14ac:dyDescent="0.35">
      <c r="AM120" s="138"/>
      <c r="AN120" s="138"/>
      <c r="AO120" s="138"/>
      <c r="AP120" s="138"/>
      <c r="AQ120" s="138"/>
    </row>
    <row r="121" spans="39:43" x14ac:dyDescent="0.35">
      <c r="AM121" s="138"/>
      <c r="AN121" s="138"/>
      <c r="AO121" s="138"/>
      <c r="AP121" s="138"/>
      <c r="AQ121" s="138"/>
    </row>
    <row r="122" spans="39:43" x14ac:dyDescent="0.35">
      <c r="AM122" s="138"/>
      <c r="AN122" s="138"/>
      <c r="AO122" s="138"/>
      <c r="AP122" s="138"/>
      <c r="AQ122" s="138"/>
    </row>
    <row r="123" spans="39:43" x14ac:dyDescent="0.35">
      <c r="AM123" s="138"/>
      <c r="AN123" s="138"/>
      <c r="AO123" s="138"/>
      <c r="AP123" s="138"/>
      <c r="AQ123" s="138"/>
    </row>
    <row r="124" spans="39:43" x14ac:dyDescent="0.35">
      <c r="AM124" s="138"/>
      <c r="AN124" s="138"/>
      <c r="AO124" s="138"/>
      <c r="AP124" s="138"/>
      <c r="AQ124" s="138"/>
    </row>
    <row r="125" spans="39:43" x14ac:dyDescent="0.35">
      <c r="AM125" s="138"/>
      <c r="AN125" s="138"/>
      <c r="AO125" s="138"/>
      <c r="AP125" s="138"/>
      <c r="AQ125" s="138"/>
    </row>
    <row r="126" spans="39:43" x14ac:dyDescent="0.35">
      <c r="AM126" s="138"/>
      <c r="AN126" s="138"/>
      <c r="AO126" s="138"/>
      <c r="AP126" s="138"/>
      <c r="AQ126" s="138"/>
    </row>
    <row r="127" spans="39:43" x14ac:dyDescent="0.35">
      <c r="AM127" s="138"/>
      <c r="AN127" s="138"/>
      <c r="AO127" s="138"/>
      <c r="AP127" s="138"/>
      <c r="AQ127" s="138"/>
    </row>
    <row r="128" spans="39:43" x14ac:dyDescent="0.35">
      <c r="AM128" s="138"/>
      <c r="AN128" s="138"/>
      <c r="AO128" s="138"/>
      <c r="AP128" s="138"/>
      <c r="AQ128" s="138"/>
    </row>
    <row r="129" spans="39:43" x14ac:dyDescent="0.35">
      <c r="AM129" s="138"/>
      <c r="AN129" s="138"/>
      <c r="AO129" s="138"/>
      <c r="AP129" s="138"/>
      <c r="AQ129" s="138"/>
    </row>
    <row r="130" spans="39:43" x14ac:dyDescent="0.35">
      <c r="AM130" s="138"/>
      <c r="AN130" s="138"/>
      <c r="AO130" s="138"/>
      <c r="AP130" s="138"/>
      <c r="AQ130" s="138"/>
    </row>
    <row r="131" spans="39:43" x14ac:dyDescent="0.35">
      <c r="AM131" s="138"/>
      <c r="AN131" s="138"/>
      <c r="AO131" s="138"/>
      <c r="AP131" s="138"/>
      <c r="AQ131" s="138"/>
    </row>
    <row r="132" spans="39:43" x14ac:dyDescent="0.35">
      <c r="AM132" s="138"/>
      <c r="AN132" s="138"/>
      <c r="AO132" s="138"/>
      <c r="AP132" s="138"/>
      <c r="AQ132" s="138"/>
    </row>
    <row r="133" spans="39:43" x14ac:dyDescent="0.35">
      <c r="AM133" s="138"/>
      <c r="AN133" s="138"/>
      <c r="AO133" s="138"/>
      <c r="AP133" s="138"/>
      <c r="AQ133" s="138"/>
    </row>
    <row r="134" spans="39:43" x14ac:dyDescent="0.35">
      <c r="AM134" s="138"/>
      <c r="AN134" s="138"/>
      <c r="AO134" s="138"/>
      <c r="AP134" s="138"/>
      <c r="AQ134" s="138"/>
    </row>
    <row r="135" spans="39:43" x14ac:dyDescent="0.35">
      <c r="AM135" s="138"/>
      <c r="AN135" s="138"/>
      <c r="AO135" s="138"/>
      <c r="AP135" s="138"/>
      <c r="AQ135" s="138"/>
    </row>
    <row r="136" spans="39:43" x14ac:dyDescent="0.35">
      <c r="AM136" s="138"/>
      <c r="AN136" s="138"/>
      <c r="AO136" s="138"/>
      <c r="AP136" s="138"/>
      <c r="AQ136" s="138"/>
    </row>
    <row r="137" spans="39:43" x14ac:dyDescent="0.35">
      <c r="AM137" s="138"/>
      <c r="AN137" s="138"/>
      <c r="AO137" s="138"/>
      <c r="AP137" s="138"/>
      <c r="AQ137" s="138"/>
    </row>
    <row r="138" spans="39:43" x14ac:dyDescent="0.35">
      <c r="AM138" s="138"/>
      <c r="AN138" s="138"/>
      <c r="AO138" s="138"/>
      <c r="AP138" s="138"/>
      <c r="AQ138" s="138"/>
    </row>
    <row r="139" spans="39:43" x14ac:dyDescent="0.35">
      <c r="AM139" s="138"/>
      <c r="AN139" s="138"/>
      <c r="AO139" s="138"/>
      <c r="AP139" s="138"/>
      <c r="AQ139" s="138"/>
    </row>
    <row r="140" spans="39:43" x14ac:dyDescent="0.35">
      <c r="AM140" s="138"/>
      <c r="AN140" s="138"/>
      <c r="AO140" s="138"/>
      <c r="AP140" s="138"/>
      <c r="AQ140" s="138"/>
    </row>
    <row r="141" spans="39:43" x14ac:dyDescent="0.35">
      <c r="AM141" s="138"/>
      <c r="AN141" s="138"/>
      <c r="AO141" s="138"/>
      <c r="AP141" s="138"/>
      <c r="AQ141" s="138"/>
    </row>
    <row r="142" spans="39:43" x14ac:dyDescent="0.35">
      <c r="AM142" s="138"/>
      <c r="AN142" s="138"/>
      <c r="AO142" s="138"/>
      <c r="AP142" s="138"/>
      <c r="AQ142" s="138"/>
    </row>
    <row r="143" spans="39:43" x14ac:dyDescent="0.35">
      <c r="AM143" s="138"/>
      <c r="AN143" s="138"/>
      <c r="AO143" s="138"/>
      <c r="AP143" s="138"/>
      <c r="AQ143" s="138"/>
    </row>
    <row r="144" spans="39:43" x14ac:dyDescent="0.35">
      <c r="AM144" s="138"/>
      <c r="AN144" s="138"/>
      <c r="AO144" s="138"/>
      <c r="AP144" s="138"/>
      <c r="AQ144" s="138"/>
    </row>
    <row r="145" spans="39:43" x14ac:dyDescent="0.35">
      <c r="AM145" s="138"/>
      <c r="AN145" s="138"/>
      <c r="AO145" s="138"/>
      <c r="AP145" s="138"/>
      <c r="AQ145" s="138"/>
    </row>
    <row r="146" spans="39:43" x14ac:dyDescent="0.35">
      <c r="AM146" s="138"/>
      <c r="AN146" s="138"/>
      <c r="AO146" s="138"/>
      <c r="AP146" s="138"/>
      <c r="AQ146" s="138"/>
    </row>
    <row r="147" spans="39:43" x14ac:dyDescent="0.35">
      <c r="AM147" s="138"/>
      <c r="AN147" s="138"/>
      <c r="AO147" s="138"/>
      <c r="AP147" s="138"/>
      <c r="AQ147" s="138"/>
    </row>
    <row r="148" spans="39:43" x14ac:dyDescent="0.35">
      <c r="AM148" s="138"/>
      <c r="AN148" s="138"/>
      <c r="AO148" s="138"/>
      <c r="AP148" s="138"/>
      <c r="AQ148" s="138"/>
    </row>
    <row r="149" spans="39:43" x14ac:dyDescent="0.35">
      <c r="AM149" s="138"/>
      <c r="AN149" s="138"/>
      <c r="AO149" s="138"/>
      <c r="AP149" s="138"/>
      <c r="AQ149" s="138"/>
    </row>
    <row r="150" spans="39:43" x14ac:dyDescent="0.35">
      <c r="AM150" s="138"/>
      <c r="AN150" s="138"/>
      <c r="AO150" s="138"/>
      <c r="AP150" s="138"/>
      <c r="AQ150" s="138"/>
    </row>
    <row r="151" spans="39:43" x14ac:dyDescent="0.35">
      <c r="AM151" s="138"/>
      <c r="AN151" s="138"/>
      <c r="AO151" s="138"/>
      <c r="AP151" s="138"/>
      <c r="AQ151" s="138"/>
    </row>
    <row r="152" spans="39:43" x14ac:dyDescent="0.35">
      <c r="AM152" s="138"/>
      <c r="AN152" s="138"/>
      <c r="AO152" s="138"/>
      <c r="AP152" s="138"/>
      <c r="AQ152" s="138"/>
    </row>
    <row r="153" spans="39:43" x14ac:dyDescent="0.35">
      <c r="AM153" s="138"/>
      <c r="AN153" s="138"/>
      <c r="AO153" s="138"/>
      <c r="AP153" s="138"/>
      <c r="AQ153" s="138"/>
    </row>
    <row r="154" spans="39:43" x14ac:dyDescent="0.35">
      <c r="AM154" s="138"/>
      <c r="AN154" s="138"/>
      <c r="AO154" s="138"/>
      <c r="AP154" s="138"/>
      <c r="AQ154" s="138"/>
    </row>
    <row r="155" spans="39:43" x14ac:dyDescent="0.35">
      <c r="AM155" s="138"/>
      <c r="AN155" s="138"/>
      <c r="AO155" s="138"/>
      <c r="AP155" s="138"/>
      <c r="AQ155" s="138"/>
    </row>
    <row r="156" spans="39:43" x14ac:dyDescent="0.35">
      <c r="AM156" s="138"/>
      <c r="AN156" s="138"/>
      <c r="AO156" s="138"/>
      <c r="AP156" s="138"/>
      <c r="AQ156" s="138"/>
    </row>
    <row r="157" spans="39:43" x14ac:dyDescent="0.35">
      <c r="AM157" s="138"/>
      <c r="AN157" s="138"/>
      <c r="AO157" s="138"/>
      <c r="AP157" s="138"/>
      <c r="AQ157" s="138"/>
    </row>
    <row r="158" spans="39:43" x14ac:dyDescent="0.35">
      <c r="AM158" s="138"/>
      <c r="AN158" s="138"/>
      <c r="AO158" s="138"/>
      <c r="AP158" s="138"/>
      <c r="AQ158" s="138"/>
    </row>
    <row r="159" spans="39:43" x14ac:dyDescent="0.35">
      <c r="AM159" s="138"/>
      <c r="AN159" s="138"/>
      <c r="AO159" s="138"/>
      <c r="AP159" s="138"/>
      <c r="AQ159" s="138"/>
    </row>
    <row r="160" spans="39:43" x14ac:dyDescent="0.35">
      <c r="AM160" s="138"/>
      <c r="AN160" s="138"/>
      <c r="AO160" s="138"/>
      <c r="AP160" s="138"/>
      <c r="AQ160" s="138"/>
    </row>
    <row r="161" spans="39:43" x14ac:dyDescent="0.35">
      <c r="AM161" s="138"/>
      <c r="AN161" s="138"/>
      <c r="AO161" s="138"/>
      <c r="AP161" s="138"/>
      <c r="AQ161" s="138"/>
    </row>
    <row r="162" spans="39:43" x14ac:dyDescent="0.35">
      <c r="AM162" s="138"/>
      <c r="AN162" s="138"/>
      <c r="AO162" s="138"/>
      <c r="AP162" s="138"/>
      <c r="AQ162" s="138"/>
    </row>
    <row r="163" spans="39:43" x14ac:dyDescent="0.35">
      <c r="AM163" s="138"/>
      <c r="AN163" s="138"/>
      <c r="AO163" s="138"/>
      <c r="AP163" s="138"/>
      <c r="AQ163" s="138"/>
    </row>
    <row r="164" spans="39:43" x14ac:dyDescent="0.35">
      <c r="AM164" s="138"/>
      <c r="AN164" s="138"/>
      <c r="AO164" s="138"/>
      <c r="AP164" s="138"/>
      <c r="AQ164" s="138"/>
    </row>
    <row r="165" spans="39:43" x14ac:dyDescent="0.35">
      <c r="AM165" s="138"/>
      <c r="AN165" s="138"/>
      <c r="AO165" s="138"/>
      <c r="AP165" s="138"/>
      <c r="AQ165" s="138"/>
    </row>
    <row r="166" spans="39:43" x14ac:dyDescent="0.35">
      <c r="AM166" s="138"/>
      <c r="AN166" s="138"/>
      <c r="AO166" s="138"/>
      <c r="AP166" s="138"/>
      <c r="AQ166" s="138"/>
    </row>
    <row r="167" spans="39:43" x14ac:dyDescent="0.35">
      <c r="AM167" s="138"/>
      <c r="AN167" s="138"/>
      <c r="AO167" s="138"/>
      <c r="AP167" s="138"/>
      <c r="AQ167" s="138"/>
    </row>
    <row r="168" spans="39:43" x14ac:dyDescent="0.35">
      <c r="AM168" s="138"/>
      <c r="AN168" s="138"/>
      <c r="AO168" s="138"/>
      <c r="AP168" s="138"/>
      <c r="AQ168" s="138"/>
    </row>
    <row r="169" spans="39:43" x14ac:dyDescent="0.35">
      <c r="AM169" s="138"/>
      <c r="AN169" s="138"/>
      <c r="AO169" s="138"/>
      <c r="AP169" s="138"/>
      <c r="AQ169" s="138"/>
    </row>
    <row r="170" spans="39:43" x14ac:dyDescent="0.35">
      <c r="AM170" s="138"/>
      <c r="AN170" s="138"/>
      <c r="AO170" s="138"/>
      <c r="AP170" s="138"/>
      <c r="AQ170" s="138"/>
    </row>
    <row r="171" spans="39:43" x14ac:dyDescent="0.35">
      <c r="AM171" s="138"/>
      <c r="AN171" s="138"/>
      <c r="AO171" s="138"/>
      <c r="AP171" s="138"/>
      <c r="AQ171" s="138"/>
    </row>
    <row r="172" spans="39:43" x14ac:dyDescent="0.35">
      <c r="AM172" s="138"/>
      <c r="AN172" s="138"/>
      <c r="AO172" s="138"/>
      <c r="AP172" s="138"/>
      <c r="AQ172" s="138"/>
    </row>
    <row r="173" spans="39:43" x14ac:dyDescent="0.35">
      <c r="AM173" s="138"/>
      <c r="AN173" s="138"/>
      <c r="AO173" s="138"/>
      <c r="AP173" s="138"/>
      <c r="AQ173" s="138"/>
    </row>
    <row r="174" spans="39:43" x14ac:dyDescent="0.35">
      <c r="AM174" s="138"/>
      <c r="AN174" s="138"/>
      <c r="AO174" s="138"/>
      <c r="AP174" s="138"/>
      <c r="AQ174" s="138"/>
    </row>
    <row r="175" spans="39:43" x14ac:dyDescent="0.35">
      <c r="AM175" s="138"/>
      <c r="AN175" s="138"/>
      <c r="AO175" s="138"/>
      <c r="AP175" s="138"/>
      <c r="AQ175" s="138"/>
    </row>
    <row r="176" spans="39:43" x14ac:dyDescent="0.35">
      <c r="AM176" s="138"/>
      <c r="AN176" s="138"/>
      <c r="AO176" s="138"/>
      <c r="AP176" s="138"/>
      <c r="AQ176" s="138"/>
    </row>
    <row r="177" spans="39:43" x14ac:dyDescent="0.35">
      <c r="AM177" s="138"/>
      <c r="AN177" s="138"/>
      <c r="AO177" s="138"/>
      <c r="AP177" s="138"/>
      <c r="AQ177" s="138"/>
    </row>
    <row r="178" spans="39:43" x14ac:dyDescent="0.35">
      <c r="AM178" s="138"/>
      <c r="AN178" s="138"/>
      <c r="AO178" s="138"/>
      <c r="AP178" s="138"/>
      <c r="AQ178" s="138"/>
    </row>
    <row r="179" spans="39:43" x14ac:dyDescent="0.35">
      <c r="AM179" s="138"/>
      <c r="AN179" s="138"/>
      <c r="AO179" s="138"/>
      <c r="AP179" s="138"/>
      <c r="AQ179" s="138"/>
    </row>
    <row r="180" spans="39:43" x14ac:dyDescent="0.35">
      <c r="AM180" s="138"/>
      <c r="AN180" s="138"/>
      <c r="AO180" s="138"/>
      <c r="AP180" s="138"/>
      <c r="AQ180" s="138"/>
    </row>
    <row r="181" spans="39:43" x14ac:dyDescent="0.35">
      <c r="AM181" s="138"/>
      <c r="AN181" s="138"/>
      <c r="AO181" s="138"/>
      <c r="AP181" s="138"/>
      <c r="AQ181" s="138"/>
    </row>
    <row r="182" spans="39:43" x14ac:dyDescent="0.35">
      <c r="AM182" s="138"/>
      <c r="AN182" s="138"/>
      <c r="AO182" s="138"/>
      <c r="AP182" s="138"/>
      <c r="AQ182" s="138"/>
    </row>
    <row r="183" spans="39:43" x14ac:dyDescent="0.35">
      <c r="AM183" s="138"/>
      <c r="AN183" s="138"/>
      <c r="AO183" s="138"/>
      <c r="AP183" s="138"/>
      <c r="AQ183" s="138"/>
    </row>
    <row r="184" spans="39:43" x14ac:dyDescent="0.35">
      <c r="AM184" s="138"/>
      <c r="AN184" s="138"/>
      <c r="AO184" s="138"/>
      <c r="AP184" s="138"/>
      <c r="AQ184" s="138"/>
    </row>
    <row r="185" spans="39:43" x14ac:dyDescent="0.35">
      <c r="AM185" s="138"/>
      <c r="AN185" s="138"/>
      <c r="AO185" s="138"/>
      <c r="AP185" s="138"/>
      <c r="AQ185" s="138"/>
    </row>
    <row r="186" spans="39:43" x14ac:dyDescent="0.35">
      <c r="AM186" s="138"/>
      <c r="AN186" s="138"/>
      <c r="AO186" s="138"/>
      <c r="AP186" s="138"/>
      <c r="AQ186" s="138"/>
    </row>
    <row r="187" spans="39:43" x14ac:dyDescent="0.35">
      <c r="AM187" s="138"/>
      <c r="AN187" s="138"/>
      <c r="AO187" s="138"/>
      <c r="AP187" s="138"/>
      <c r="AQ187" s="138"/>
    </row>
    <row r="188" spans="39:43" x14ac:dyDescent="0.35">
      <c r="AM188" s="138"/>
      <c r="AN188" s="138"/>
      <c r="AO188" s="138"/>
      <c r="AP188" s="138"/>
      <c r="AQ188" s="138"/>
    </row>
    <row r="189" spans="39:43" x14ac:dyDescent="0.35">
      <c r="AM189" s="138"/>
      <c r="AN189" s="138"/>
      <c r="AO189" s="138"/>
      <c r="AP189" s="138"/>
      <c r="AQ189" s="138"/>
    </row>
    <row r="190" spans="39:43" x14ac:dyDescent="0.35">
      <c r="AM190" s="138"/>
      <c r="AN190" s="138"/>
      <c r="AO190" s="138"/>
      <c r="AP190" s="138"/>
      <c r="AQ190" s="138"/>
    </row>
    <row r="191" spans="39:43" x14ac:dyDescent="0.35">
      <c r="AM191" s="138"/>
      <c r="AN191" s="138"/>
      <c r="AO191" s="138"/>
      <c r="AP191" s="138"/>
      <c r="AQ191" s="138"/>
    </row>
    <row r="192" spans="39:43" x14ac:dyDescent="0.35">
      <c r="AM192" s="138"/>
      <c r="AN192" s="138"/>
      <c r="AO192" s="138"/>
      <c r="AP192" s="138"/>
      <c r="AQ192" s="138"/>
    </row>
    <row r="193" spans="39:43" x14ac:dyDescent="0.35">
      <c r="AM193" s="138"/>
      <c r="AN193" s="138"/>
      <c r="AO193" s="138"/>
      <c r="AP193" s="138"/>
      <c r="AQ193" s="138"/>
    </row>
    <row r="194" spans="39:43" x14ac:dyDescent="0.35">
      <c r="AM194" s="138"/>
      <c r="AN194" s="138"/>
      <c r="AO194" s="138"/>
      <c r="AP194" s="138"/>
      <c r="AQ194" s="138"/>
    </row>
    <row r="195" spans="39:43" x14ac:dyDescent="0.35">
      <c r="AM195" s="138"/>
      <c r="AN195" s="138"/>
      <c r="AO195" s="138"/>
      <c r="AP195" s="138"/>
      <c r="AQ195" s="138"/>
    </row>
    <row r="196" spans="39:43" x14ac:dyDescent="0.35">
      <c r="AM196" s="138"/>
      <c r="AN196" s="138"/>
      <c r="AO196" s="138"/>
      <c r="AP196" s="138"/>
      <c r="AQ196" s="138"/>
    </row>
    <row r="197" spans="39:43" x14ac:dyDescent="0.35">
      <c r="AM197" s="138"/>
      <c r="AN197" s="138"/>
      <c r="AO197" s="138"/>
      <c r="AP197" s="138"/>
      <c r="AQ197" s="138"/>
    </row>
    <row r="198" spans="39:43" x14ac:dyDescent="0.35">
      <c r="AM198" s="138"/>
      <c r="AN198" s="138"/>
      <c r="AO198" s="138"/>
      <c r="AP198" s="138"/>
      <c r="AQ198" s="138"/>
    </row>
    <row r="199" spans="39:43" x14ac:dyDescent="0.35">
      <c r="AM199" s="138"/>
      <c r="AN199" s="138"/>
      <c r="AO199" s="138"/>
      <c r="AP199" s="138"/>
      <c r="AQ199" s="138"/>
    </row>
    <row r="200" spans="39:43" x14ac:dyDescent="0.35">
      <c r="AM200" s="138"/>
      <c r="AN200" s="138"/>
      <c r="AO200" s="138"/>
      <c r="AP200" s="138"/>
      <c r="AQ200" s="138"/>
    </row>
    <row r="201" spans="39:43" x14ac:dyDescent="0.35">
      <c r="AM201" s="138"/>
      <c r="AN201" s="138"/>
      <c r="AO201" s="138"/>
      <c r="AP201" s="138"/>
      <c r="AQ201" s="138"/>
    </row>
    <row r="202" spans="39:43" x14ac:dyDescent="0.35">
      <c r="AM202" s="138"/>
      <c r="AN202" s="138"/>
      <c r="AO202" s="138"/>
      <c r="AP202" s="138"/>
      <c r="AQ202" s="138"/>
    </row>
    <row r="203" spans="39:43" x14ac:dyDescent="0.35">
      <c r="AM203" s="138"/>
      <c r="AN203" s="138"/>
      <c r="AO203" s="138"/>
      <c r="AP203" s="138"/>
      <c r="AQ203" s="138"/>
    </row>
    <row r="204" spans="39:43" x14ac:dyDescent="0.35">
      <c r="AM204" s="138"/>
      <c r="AN204" s="138"/>
      <c r="AO204" s="138"/>
      <c r="AP204" s="138"/>
      <c r="AQ204" s="138"/>
    </row>
    <row r="205" spans="39:43" x14ac:dyDescent="0.35">
      <c r="AM205" s="138"/>
      <c r="AN205" s="138"/>
      <c r="AO205" s="138"/>
      <c r="AP205" s="138"/>
      <c r="AQ205" s="138"/>
    </row>
    <row r="206" spans="39:43" x14ac:dyDescent="0.35">
      <c r="AM206" s="138"/>
      <c r="AN206" s="138"/>
      <c r="AO206" s="138"/>
      <c r="AP206" s="138"/>
      <c r="AQ206" s="138"/>
    </row>
    <row r="207" spans="39:43" x14ac:dyDescent="0.35">
      <c r="AM207" s="138"/>
      <c r="AN207" s="138"/>
      <c r="AO207" s="138"/>
      <c r="AP207" s="138"/>
      <c r="AQ207" s="138"/>
    </row>
    <row r="208" spans="39:43" x14ac:dyDescent="0.35">
      <c r="AM208" s="138"/>
      <c r="AN208" s="138"/>
      <c r="AO208" s="138"/>
      <c r="AP208" s="138"/>
      <c r="AQ208" s="138"/>
    </row>
    <row r="209" spans="39:43" x14ac:dyDescent="0.35">
      <c r="AM209" s="138"/>
      <c r="AN209" s="138"/>
      <c r="AO209" s="138"/>
      <c r="AP209" s="138"/>
      <c r="AQ209" s="138"/>
    </row>
    <row r="210" spans="39:43" x14ac:dyDescent="0.35">
      <c r="AM210" s="138"/>
      <c r="AN210" s="138"/>
      <c r="AO210" s="138"/>
      <c r="AP210" s="138"/>
      <c r="AQ210" s="138"/>
    </row>
    <row r="211" spans="39:43" x14ac:dyDescent="0.35">
      <c r="AM211" s="138"/>
      <c r="AN211" s="138"/>
      <c r="AO211" s="138"/>
      <c r="AP211" s="138"/>
      <c r="AQ211" s="138"/>
    </row>
    <row r="212" spans="39:43" x14ac:dyDescent="0.35">
      <c r="AM212" s="138"/>
      <c r="AN212" s="138"/>
      <c r="AO212" s="138"/>
      <c r="AP212" s="138"/>
      <c r="AQ212" s="138"/>
    </row>
    <row r="213" spans="39:43" x14ac:dyDescent="0.35">
      <c r="AM213" s="138"/>
      <c r="AN213" s="138"/>
      <c r="AO213" s="138"/>
      <c r="AP213" s="138"/>
      <c r="AQ213" s="138"/>
    </row>
    <row r="214" spans="39:43" x14ac:dyDescent="0.35">
      <c r="AM214" s="138"/>
      <c r="AN214" s="138"/>
      <c r="AO214" s="138"/>
      <c r="AP214" s="138"/>
      <c r="AQ214" s="138"/>
    </row>
    <row r="215" spans="39:43" x14ac:dyDescent="0.35">
      <c r="AM215" s="138"/>
      <c r="AN215" s="138"/>
      <c r="AO215" s="138"/>
      <c r="AP215" s="138"/>
      <c r="AQ215" s="138"/>
    </row>
    <row r="216" spans="39:43" x14ac:dyDescent="0.35">
      <c r="AM216" s="138"/>
      <c r="AN216" s="138"/>
      <c r="AO216" s="138"/>
      <c r="AP216" s="138"/>
      <c r="AQ216" s="138"/>
    </row>
    <row r="217" spans="39:43" x14ac:dyDescent="0.35">
      <c r="AM217" s="138"/>
      <c r="AN217" s="138"/>
      <c r="AO217" s="138"/>
      <c r="AP217" s="138"/>
      <c r="AQ217" s="138"/>
    </row>
    <row r="218" spans="39:43" x14ac:dyDescent="0.35">
      <c r="AM218" s="138"/>
      <c r="AN218" s="138"/>
      <c r="AO218" s="138"/>
      <c r="AP218" s="138"/>
      <c r="AQ218" s="138"/>
    </row>
    <row r="219" spans="39:43" x14ac:dyDescent="0.35">
      <c r="AM219" s="138"/>
      <c r="AN219" s="138"/>
      <c r="AO219" s="138"/>
      <c r="AP219" s="138"/>
      <c r="AQ219" s="138"/>
    </row>
    <row r="220" spans="39:43" x14ac:dyDescent="0.35">
      <c r="AM220" s="138"/>
      <c r="AN220" s="138"/>
      <c r="AO220" s="138"/>
      <c r="AP220" s="138"/>
      <c r="AQ220" s="138"/>
    </row>
    <row r="221" spans="39:43" x14ac:dyDescent="0.35">
      <c r="AM221" s="138"/>
      <c r="AN221" s="138"/>
      <c r="AO221" s="138"/>
      <c r="AP221" s="138"/>
      <c r="AQ221" s="138"/>
    </row>
    <row r="222" spans="39:43" x14ac:dyDescent="0.35">
      <c r="AM222" s="138"/>
      <c r="AN222" s="138"/>
      <c r="AO222" s="138"/>
      <c r="AP222" s="138"/>
      <c r="AQ222" s="138"/>
    </row>
    <row r="223" spans="39:43" x14ac:dyDescent="0.35">
      <c r="AM223" s="138"/>
      <c r="AN223" s="138"/>
      <c r="AO223" s="138"/>
      <c r="AP223" s="138"/>
      <c r="AQ223" s="138"/>
    </row>
    <row r="224" spans="39:43" x14ac:dyDescent="0.35">
      <c r="AM224" s="138"/>
      <c r="AN224" s="138"/>
      <c r="AO224" s="138"/>
      <c r="AP224" s="138"/>
      <c r="AQ224" s="138"/>
    </row>
    <row r="225" spans="39:43" x14ac:dyDescent="0.35">
      <c r="AM225" s="138"/>
      <c r="AN225" s="138"/>
      <c r="AO225" s="138"/>
      <c r="AP225" s="138"/>
      <c r="AQ225" s="138"/>
    </row>
    <row r="226" spans="39:43" x14ac:dyDescent="0.35">
      <c r="AM226" s="138"/>
      <c r="AN226" s="138"/>
      <c r="AO226" s="138"/>
      <c r="AP226" s="138"/>
      <c r="AQ226" s="138"/>
    </row>
    <row r="227" spans="39:43" x14ac:dyDescent="0.35">
      <c r="AM227" s="138"/>
      <c r="AN227" s="138"/>
      <c r="AO227" s="138"/>
      <c r="AP227" s="138"/>
      <c r="AQ227" s="138"/>
    </row>
    <row r="228" spans="39:43" x14ac:dyDescent="0.35">
      <c r="AM228" s="138"/>
      <c r="AN228" s="138"/>
      <c r="AO228" s="138"/>
      <c r="AP228" s="138"/>
      <c r="AQ228" s="138"/>
    </row>
    <row r="229" spans="39:43" x14ac:dyDescent="0.35">
      <c r="AM229" s="138"/>
      <c r="AN229" s="138"/>
      <c r="AO229" s="138"/>
      <c r="AP229" s="138"/>
      <c r="AQ229" s="138"/>
    </row>
    <row r="230" spans="39:43" x14ac:dyDescent="0.35">
      <c r="AM230" s="138"/>
      <c r="AN230" s="138"/>
      <c r="AO230" s="138"/>
      <c r="AP230" s="138"/>
      <c r="AQ230" s="138"/>
    </row>
    <row r="231" spans="39:43" x14ac:dyDescent="0.35">
      <c r="AM231" s="138"/>
      <c r="AN231" s="138"/>
      <c r="AO231" s="138"/>
      <c r="AP231" s="138"/>
      <c r="AQ231" s="138"/>
    </row>
    <row r="232" spans="39:43" x14ac:dyDescent="0.35">
      <c r="AM232" s="138"/>
      <c r="AN232" s="138"/>
      <c r="AO232" s="138"/>
      <c r="AP232" s="138"/>
      <c r="AQ232" s="138"/>
    </row>
    <row r="233" spans="39:43" x14ac:dyDescent="0.35">
      <c r="AM233" s="138"/>
      <c r="AN233" s="138"/>
      <c r="AO233" s="138"/>
      <c r="AP233" s="138"/>
      <c r="AQ233" s="138"/>
    </row>
    <row r="234" spans="39:43" x14ac:dyDescent="0.35">
      <c r="AM234" s="138"/>
      <c r="AN234" s="138"/>
      <c r="AO234" s="138"/>
      <c r="AP234" s="138"/>
      <c r="AQ234" s="138"/>
    </row>
    <row r="235" spans="39:43" x14ac:dyDescent="0.35">
      <c r="AM235" s="138"/>
      <c r="AN235" s="138"/>
      <c r="AO235" s="138"/>
      <c r="AP235" s="138"/>
      <c r="AQ235" s="138"/>
    </row>
    <row r="236" spans="39:43" x14ac:dyDescent="0.35">
      <c r="AM236" s="138"/>
      <c r="AN236" s="138"/>
      <c r="AO236" s="138"/>
      <c r="AP236" s="138"/>
      <c r="AQ236" s="138"/>
    </row>
    <row r="237" spans="39:43" x14ac:dyDescent="0.35">
      <c r="AM237" s="138"/>
      <c r="AN237" s="138"/>
      <c r="AO237" s="138"/>
      <c r="AP237" s="138"/>
      <c r="AQ237" s="138"/>
    </row>
    <row r="238" spans="39:43" x14ac:dyDescent="0.35">
      <c r="AM238" s="138"/>
      <c r="AN238" s="138"/>
      <c r="AO238" s="138"/>
      <c r="AP238" s="138"/>
      <c r="AQ238" s="138"/>
    </row>
    <row r="239" spans="39:43" x14ac:dyDescent="0.35">
      <c r="AM239" s="138"/>
      <c r="AN239" s="138"/>
      <c r="AO239" s="138"/>
      <c r="AP239" s="138"/>
      <c r="AQ239" s="138"/>
    </row>
    <row r="240" spans="39:43" x14ac:dyDescent="0.35">
      <c r="AM240" s="138"/>
      <c r="AN240" s="138"/>
      <c r="AO240" s="138"/>
      <c r="AP240" s="138"/>
      <c r="AQ240" s="138"/>
    </row>
    <row r="241" spans="39:43" x14ac:dyDescent="0.35">
      <c r="AM241" s="138"/>
      <c r="AN241" s="138"/>
      <c r="AO241" s="138"/>
      <c r="AP241" s="138"/>
      <c r="AQ241" s="138"/>
    </row>
    <row r="242" spans="39:43" x14ac:dyDescent="0.35">
      <c r="AM242" s="138"/>
      <c r="AN242" s="138"/>
      <c r="AO242" s="138"/>
      <c r="AP242" s="138"/>
      <c r="AQ242" s="138"/>
    </row>
    <row r="243" spans="39:43" x14ac:dyDescent="0.35">
      <c r="AM243" s="138"/>
      <c r="AN243" s="138"/>
      <c r="AO243" s="138"/>
      <c r="AP243" s="138"/>
      <c r="AQ243" s="138"/>
    </row>
    <row r="244" spans="39:43" x14ac:dyDescent="0.35">
      <c r="AM244" s="138"/>
      <c r="AN244" s="138"/>
      <c r="AO244" s="138"/>
      <c r="AP244" s="138"/>
      <c r="AQ244" s="138"/>
    </row>
    <row r="245" spans="39:43" x14ac:dyDescent="0.35">
      <c r="AM245" s="138"/>
      <c r="AN245" s="138"/>
      <c r="AO245" s="138"/>
      <c r="AP245" s="138"/>
      <c r="AQ245" s="138"/>
    </row>
    <row r="246" spans="39:43" x14ac:dyDescent="0.35">
      <c r="AM246" s="138"/>
      <c r="AN246" s="138"/>
      <c r="AO246" s="138"/>
      <c r="AP246" s="138"/>
      <c r="AQ246" s="138"/>
    </row>
    <row r="247" spans="39:43" x14ac:dyDescent="0.35">
      <c r="AM247" s="138"/>
      <c r="AN247" s="138"/>
      <c r="AO247" s="138"/>
      <c r="AP247" s="138"/>
      <c r="AQ247" s="138"/>
    </row>
    <row r="248" spans="39:43" x14ac:dyDescent="0.35">
      <c r="AM248" s="138"/>
      <c r="AN248" s="138"/>
      <c r="AO248" s="138"/>
      <c r="AP248" s="138"/>
      <c r="AQ248" s="138"/>
    </row>
    <row r="249" spans="39:43" x14ac:dyDescent="0.35">
      <c r="AM249" s="138"/>
      <c r="AN249" s="138"/>
      <c r="AO249" s="138"/>
      <c r="AP249" s="138"/>
      <c r="AQ249" s="138"/>
    </row>
    <row r="250" spans="39:43" x14ac:dyDescent="0.35">
      <c r="AM250" s="138"/>
      <c r="AN250" s="138"/>
      <c r="AO250" s="138"/>
      <c r="AP250" s="138"/>
      <c r="AQ250" s="138"/>
    </row>
    <row r="251" spans="39:43" x14ac:dyDescent="0.35">
      <c r="AM251" s="138"/>
      <c r="AN251" s="138"/>
      <c r="AO251" s="138"/>
      <c r="AP251" s="138"/>
      <c r="AQ251" s="138"/>
    </row>
    <row r="252" spans="39:43" x14ac:dyDescent="0.35">
      <c r="AM252" s="138"/>
      <c r="AN252" s="138"/>
      <c r="AO252" s="138"/>
      <c r="AP252" s="138"/>
      <c r="AQ252" s="138"/>
    </row>
    <row r="253" spans="39:43" x14ac:dyDescent="0.35">
      <c r="AM253" s="138"/>
      <c r="AN253" s="138"/>
      <c r="AO253" s="138"/>
      <c r="AP253" s="138"/>
      <c r="AQ253" s="138"/>
    </row>
    <row r="254" spans="39:43" x14ac:dyDescent="0.35">
      <c r="AM254" s="138"/>
      <c r="AN254" s="138"/>
      <c r="AO254" s="138"/>
      <c r="AP254" s="138"/>
      <c r="AQ254" s="138"/>
    </row>
    <row r="255" spans="39:43" x14ac:dyDescent="0.35">
      <c r="AM255" s="138"/>
      <c r="AN255" s="138"/>
      <c r="AO255" s="138"/>
      <c r="AP255" s="138"/>
      <c r="AQ255" s="138"/>
    </row>
    <row r="256" spans="39:43" x14ac:dyDescent="0.35">
      <c r="AM256" s="138"/>
      <c r="AN256" s="138"/>
      <c r="AO256" s="138"/>
      <c r="AP256" s="138"/>
      <c r="AQ256" s="138"/>
    </row>
    <row r="257" spans="39:43" x14ac:dyDescent="0.35">
      <c r="AM257" s="138"/>
      <c r="AN257" s="138"/>
      <c r="AO257" s="138"/>
      <c r="AP257" s="138"/>
      <c r="AQ257" s="138"/>
    </row>
    <row r="258" spans="39:43" x14ac:dyDescent="0.35">
      <c r="AM258" s="138"/>
      <c r="AN258" s="138"/>
      <c r="AO258" s="138"/>
      <c r="AP258" s="138"/>
      <c r="AQ258" s="138"/>
    </row>
    <row r="259" spans="39:43" x14ac:dyDescent="0.35">
      <c r="AM259" s="138"/>
      <c r="AN259" s="138"/>
      <c r="AO259" s="138"/>
      <c r="AP259" s="138"/>
      <c r="AQ259" s="138"/>
    </row>
    <row r="260" spans="39:43" x14ac:dyDescent="0.35">
      <c r="AM260" s="138"/>
      <c r="AN260" s="138"/>
      <c r="AO260" s="138"/>
      <c r="AP260" s="138"/>
      <c r="AQ260" s="138"/>
    </row>
    <row r="261" spans="39:43" x14ac:dyDescent="0.35">
      <c r="AM261" s="138"/>
      <c r="AN261" s="138"/>
      <c r="AO261" s="138"/>
      <c r="AP261" s="138"/>
      <c r="AQ261" s="138"/>
    </row>
    <row r="262" spans="39:43" x14ac:dyDescent="0.35">
      <c r="AM262" s="138"/>
      <c r="AN262" s="138"/>
      <c r="AO262" s="138"/>
      <c r="AP262" s="138"/>
      <c r="AQ262" s="138"/>
    </row>
    <row r="263" spans="39:43" x14ac:dyDescent="0.35">
      <c r="AM263" s="138"/>
      <c r="AN263" s="138"/>
      <c r="AO263" s="138"/>
      <c r="AP263" s="138"/>
      <c r="AQ263" s="138"/>
    </row>
    <row r="264" spans="39:43" x14ac:dyDescent="0.35">
      <c r="AM264" s="138"/>
      <c r="AN264" s="138"/>
      <c r="AO264" s="138"/>
      <c r="AP264" s="138"/>
      <c r="AQ264" s="138"/>
    </row>
    <row r="265" spans="39:43" x14ac:dyDescent="0.35">
      <c r="AM265" s="138"/>
      <c r="AN265" s="138"/>
      <c r="AO265" s="138"/>
      <c r="AP265" s="138"/>
      <c r="AQ265" s="138"/>
    </row>
    <row r="266" spans="39:43" x14ac:dyDescent="0.35">
      <c r="AM266" s="138"/>
      <c r="AN266" s="138"/>
      <c r="AO266" s="138"/>
      <c r="AP266" s="138"/>
      <c r="AQ266" s="138"/>
    </row>
    <row r="267" spans="39:43" x14ac:dyDescent="0.35">
      <c r="AM267" s="138"/>
      <c r="AN267" s="138"/>
      <c r="AO267" s="138"/>
      <c r="AP267" s="138"/>
      <c r="AQ267" s="138"/>
    </row>
    <row r="268" spans="39:43" x14ac:dyDescent="0.35">
      <c r="AM268" s="138"/>
      <c r="AN268" s="138"/>
      <c r="AO268" s="138"/>
      <c r="AP268" s="138"/>
      <c r="AQ268" s="138"/>
    </row>
    <row r="269" spans="39:43" x14ac:dyDescent="0.35">
      <c r="AM269" s="138"/>
      <c r="AN269" s="138"/>
      <c r="AO269" s="138"/>
      <c r="AP269" s="138"/>
      <c r="AQ269" s="138"/>
    </row>
    <row r="270" spans="39:43" x14ac:dyDescent="0.35">
      <c r="AM270" s="138"/>
      <c r="AN270" s="138"/>
      <c r="AO270" s="138"/>
      <c r="AP270" s="138"/>
      <c r="AQ270" s="138"/>
    </row>
    <row r="271" spans="39:43" x14ac:dyDescent="0.35">
      <c r="AM271" s="138"/>
      <c r="AN271" s="138"/>
      <c r="AO271" s="138"/>
      <c r="AP271" s="138"/>
      <c r="AQ271" s="138"/>
    </row>
    <row r="272" spans="39:43" x14ac:dyDescent="0.35">
      <c r="AM272" s="138"/>
      <c r="AN272" s="138"/>
      <c r="AO272" s="138"/>
      <c r="AP272" s="138"/>
      <c r="AQ272" s="138"/>
    </row>
    <row r="273" spans="39:43" x14ac:dyDescent="0.35">
      <c r="AM273" s="138"/>
      <c r="AN273" s="138"/>
      <c r="AO273" s="138"/>
      <c r="AP273" s="138"/>
      <c r="AQ273" s="138"/>
    </row>
    <row r="274" spans="39:43" x14ac:dyDescent="0.35">
      <c r="AM274" s="138"/>
      <c r="AN274" s="138"/>
      <c r="AO274" s="138"/>
      <c r="AP274" s="138"/>
      <c r="AQ274" s="138"/>
    </row>
    <row r="275" spans="39:43" x14ac:dyDescent="0.35">
      <c r="AM275" s="138"/>
      <c r="AN275" s="138"/>
      <c r="AO275" s="138"/>
      <c r="AP275" s="138"/>
      <c r="AQ275" s="138"/>
    </row>
    <row r="276" spans="39:43" x14ac:dyDescent="0.35">
      <c r="AM276" s="138"/>
      <c r="AN276" s="138"/>
      <c r="AO276" s="138"/>
      <c r="AP276" s="138"/>
      <c r="AQ276" s="138"/>
    </row>
    <row r="277" spans="39:43" x14ac:dyDescent="0.35">
      <c r="AM277" s="138"/>
      <c r="AN277" s="138"/>
      <c r="AO277" s="138"/>
      <c r="AP277" s="138"/>
      <c r="AQ277" s="138"/>
    </row>
    <row r="278" spans="39:43" x14ac:dyDescent="0.35">
      <c r="AM278" s="138"/>
      <c r="AN278" s="138"/>
      <c r="AO278" s="138"/>
      <c r="AP278" s="138"/>
      <c r="AQ278" s="138"/>
    </row>
    <row r="279" spans="39:43" x14ac:dyDescent="0.35">
      <c r="AM279" s="138"/>
      <c r="AN279" s="138"/>
      <c r="AO279" s="138"/>
      <c r="AP279" s="138"/>
      <c r="AQ279" s="138"/>
    </row>
    <row r="280" spans="39:43" x14ac:dyDescent="0.35">
      <c r="AM280" s="138"/>
      <c r="AN280" s="138"/>
      <c r="AO280" s="138"/>
      <c r="AP280" s="138"/>
      <c r="AQ280" s="138"/>
    </row>
    <row r="281" spans="39:43" x14ac:dyDescent="0.35">
      <c r="AM281" s="138"/>
      <c r="AN281" s="138"/>
      <c r="AO281" s="138"/>
      <c r="AP281" s="138"/>
      <c r="AQ281" s="138"/>
    </row>
    <row r="282" spans="39:43" x14ac:dyDescent="0.35">
      <c r="AM282" s="138"/>
      <c r="AN282" s="138"/>
      <c r="AO282" s="138"/>
      <c r="AP282" s="138"/>
      <c r="AQ282" s="138"/>
    </row>
    <row r="283" spans="39:43" x14ac:dyDescent="0.35">
      <c r="AM283" s="138"/>
      <c r="AN283" s="138"/>
      <c r="AO283" s="138"/>
      <c r="AP283" s="138"/>
      <c r="AQ283" s="138"/>
    </row>
    <row r="284" spans="39:43" x14ac:dyDescent="0.35">
      <c r="AM284" s="138"/>
      <c r="AN284" s="138"/>
      <c r="AO284" s="138"/>
      <c r="AP284" s="138"/>
      <c r="AQ284" s="138"/>
    </row>
    <row r="285" spans="39:43" x14ac:dyDescent="0.35">
      <c r="AM285" s="138"/>
      <c r="AN285" s="138"/>
      <c r="AO285" s="138"/>
      <c r="AP285" s="138"/>
      <c r="AQ285" s="138"/>
    </row>
    <row r="286" spans="39:43" x14ac:dyDescent="0.35">
      <c r="AM286" s="138"/>
      <c r="AN286" s="138"/>
      <c r="AO286" s="138"/>
      <c r="AP286" s="138"/>
      <c r="AQ286" s="138"/>
    </row>
    <row r="287" spans="39:43" x14ac:dyDescent="0.35">
      <c r="AM287" s="138"/>
      <c r="AN287" s="138"/>
      <c r="AO287" s="138"/>
      <c r="AP287" s="138"/>
      <c r="AQ287" s="138"/>
    </row>
    <row r="288" spans="39:43" x14ac:dyDescent="0.35">
      <c r="AM288" s="138"/>
      <c r="AN288" s="138"/>
      <c r="AO288" s="138"/>
      <c r="AP288" s="138"/>
      <c r="AQ288" s="138"/>
    </row>
    <row r="289" spans="39:43" x14ac:dyDescent="0.35">
      <c r="AM289" s="138"/>
      <c r="AN289" s="138"/>
      <c r="AO289" s="138"/>
      <c r="AP289" s="138"/>
      <c r="AQ289" s="138"/>
    </row>
    <row r="290" spans="39:43" x14ac:dyDescent="0.35">
      <c r="AM290" s="138"/>
      <c r="AN290" s="138"/>
      <c r="AO290" s="138"/>
      <c r="AP290" s="138"/>
      <c r="AQ290" s="138"/>
    </row>
    <row r="291" spans="39:43" x14ac:dyDescent="0.35">
      <c r="AM291" s="138"/>
      <c r="AN291" s="138"/>
      <c r="AO291" s="138"/>
      <c r="AP291" s="138"/>
      <c r="AQ291" s="138"/>
    </row>
    <row r="292" spans="39:43" x14ac:dyDescent="0.35">
      <c r="AM292" s="138"/>
      <c r="AN292" s="138"/>
      <c r="AO292" s="138"/>
      <c r="AP292" s="138"/>
      <c r="AQ292" s="138"/>
    </row>
    <row r="293" spans="39:43" x14ac:dyDescent="0.35">
      <c r="AM293" s="138"/>
      <c r="AN293" s="138"/>
      <c r="AO293" s="138"/>
      <c r="AP293" s="138"/>
      <c r="AQ293" s="138"/>
    </row>
    <row r="294" spans="39:43" x14ac:dyDescent="0.35">
      <c r="AM294" s="138"/>
      <c r="AN294" s="138"/>
      <c r="AO294" s="138"/>
      <c r="AP294" s="138"/>
      <c r="AQ294" s="138"/>
    </row>
    <row r="295" spans="39:43" x14ac:dyDescent="0.35">
      <c r="AM295" s="138"/>
      <c r="AN295" s="138"/>
      <c r="AO295" s="138"/>
      <c r="AP295" s="138"/>
      <c r="AQ295" s="138"/>
    </row>
    <row r="296" spans="39:43" x14ac:dyDescent="0.35">
      <c r="AM296" s="138"/>
      <c r="AN296" s="138"/>
      <c r="AO296" s="138"/>
      <c r="AP296" s="138"/>
      <c r="AQ296" s="138"/>
    </row>
    <row r="297" spans="39:43" x14ac:dyDescent="0.35">
      <c r="AM297" s="138"/>
      <c r="AN297" s="138"/>
      <c r="AO297" s="138"/>
      <c r="AP297" s="138"/>
      <c r="AQ297" s="138"/>
    </row>
    <row r="298" spans="39:43" x14ac:dyDescent="0.35">
      <c r="AM298" s="138"/>
      <c r="AN298" s="138"/>
      <c r="AO298" s="138"/>
      <c r="AP298" s="138"/>
      <c r="AQ298" s="138"/>
    </row>
    <row r="299" spans="39:43" x14ac:dyDescent="0.35">
      <c r="AM299" s="138"/>
      <c r="AN299" s="138"/>
      <c r="AO299" s="138"/>
      <c r="AP299" s="138"/>
      <c r="AQ299" s="138"/>
    </row>
    <row r="300" spans="39:43" x14ac:dyDescent="0.35">
      <c r="AM300" s="138"/>
      <c r="AN300" s="138"/>
      <c r="AO300" s="138"/>
      <c r="AP300" s="138"/>
      <c r="AQ300" s="138"/>
    </row>
    <row r="301" spans="39:43" x14ac:dyDescent="0.35">
      <c r="AM301" s="138"/>
      <c r="AN301" s="138"/>
      <c r="AO301" s="138"/>
      <c r="AP301" s="138"/>
      <c r="AQ301" s="138"/>
    </row>
    <row r="302" spans="39:43" x14ac:dyDescent="0.35">
      <c r="AM302" s="138"/>
      <c r="AN302" s="138"/>
      <c r="AO302" s="138"/>
      <c r="AP302" s="138"/>
      <c r="AQ302" s="138"/>
    </row>
    <row r="303" spans="39:43" x14ac:dyDescent="0.35">
      <c r="AM303" s="138"/>
      <c r="AN303" s="138"/>
      <c r="AO303" s="138"/>
      <c r="AP303" s="138"/>
      <c r="AQ303" s="138"/>
    </row>
    <row r="304" spans="39:43" x14ac:dyDescent="0.35">
      <c r="AM304" s="138"/>
      <c r="AN304" s="138"/>
      <c r="AO304" s="138"/>
      <c r="AP304" s="138"/>
      <c r="AQ304" s="138"/>
    </row>
    <row r="305" spans="39:43" x14ac:dyDescent="0.35">
      <c r="AM305" s="138"/>
      <c r="AN305" s="138"/>
      <c r="AO305" s="138"/>
      <c r="AP305" s="138"/>
      <c r="AQ305" s="138"/>
    </row>
    <row r="306" spans="39:43" x14ac:dyDescent="0.35">
      <c r="AM306" s="138"/>
      <c r="AN306" s="138"/>
      <c r="AO306" s="138"/>
      <c r="AP306" s="138"/>
      <c r="AQ306" s="138"/>
    </row>
    <row r="307" spans="39:43" x14ac:dyDescent="0.35">
      <c r="AM307" s="138"/>
      <c r="AN307" s="138"/>
      <c r="AO307" s="138"/>
      <c r="AP307" s="138"/>
      <c r="AQ307" s="138"/>
    </row>
    <row r="308" spans="39:43" x14ac:dyDescent="0.35">
      <c r="AM308" s="138"/>
      <c r="AN308" s="138"/>
      <c r="AO308" s="138"/>
      <c r="AP308" s="138"/>
      <c r="AQ308" s="138"/>
    </row>
    <row r="309" spans="39:43" x14ac:dyDescent="0.35">
      <c r="AM309" s="138"/>
      <c r="AN309" s="138"/>
      <c r="AO309" s="138"/>
      <c r="AP309" s="138"/>
      <c r="AQ309" s="138"/>
    </row>
    <row r="310" spans="39:43" x14ac:dyDescent="0.35">
      <c r="AM310" s="138"/>
      <c r="AN310" s="138"/>
      <c r="AO310" s="138"/>
      <c r="AP310" s="138"/>
      <c r="AQ310" s="138"/>
    </row>
    <row r="311" spans="39:43" x14ac:dyDescent="0.35">
      <c r="AM311" s="138"/>
      <c r="AN311" s="138"/>
      <c r="AO311" s="138"/>
      <c r="AP311" s="138"/>
      <c r="AQ311" s="138"/>
    </row>
    <row r="312" spans="39:43" x14ac:dyDescent="0.35">
      <c r="AM312" s="138"/>
      <c r="AN312" s="138"/>
      <c r="AO312" s="138"/>
      <c r="AP312" s="138"/>
      <c r="AQ312" s="138"/>
    </row>
    <row r="313" spans="39:43" x14ac:dyDescent="0.35">
      <c r="AM313" s="138"/>
      <c r="AN313" s="138"/>
      <c r="AO313" s="138"/>
      <c r="AP313" s="138"/>
      <c r="AQ313" s="138"/>
    </row>
    <row r="314" spans="39:43" x14ac:dyDescent="0.35">
      <c r="AM314" s="138"/>
      <c r="AN314" s="138"/>
      <c r="AO314" s="138"/>
      <c r="AP314" s="138"/>
      <c r="AQ314" s="138"/>
    </row>
    <row r="315" spans="39:43" x14ac:dyDescent="0.35">
      <c r="AM315" s="138"/>
      <c r="AN315" s="138"/>
      <c r="AO315" s="138"/>
      <c r="AP315" s="138"/>
      <c r="AQ315" s="138"/>
    </row>
    <row r="316" spans="39:43" x14ac:dyDescent="0.35">
      <c r="AM316" s="138"/>
      <c r="AN316" s="138"/>
      <c r="AO316" s="138"/>
      <c r="AP316" s="138"/>
      <c r="AQ316" s="138"/>
    </row>
    <row r="317" spans="39:43" x14ac:dyDescent="0.35">
      <c r="AM317" s="138"/>
      <c r="AN317" s="138"/>
      <c r="AO317" s="138"/>
      <c r="AP317" s="138"/>
      <c r="AQ317" s="138"/>
    </row>
    <row r="318" spans="39:43" x14ac:dyDescent="0.35">
      <c r="AM318" s="138"/>
      <c r="AN318" s="138"/>
      <c r="AO318" s="138"/>
      <c r="AP318" s="138"/>
      <c r="AQ318" s="138"/>
    </row>
    <row r="319" spans="39:43" x14ac:dyDescent="0.35">
      <c r="AM319" s="138"/>
      <c r="AN319" s="138"/>
      <c r="AO319" s="138"/>
      <c r="AP319" s="138"/>
      <c r="AQ319" s="138"/>
    </row>
    <row r="320" spans="39:43" x14ac:dyDescent="0.35">
      <c r="AM320" s="138"/>
      <c r="AN320" s="138"/>
      <c r="AO320" s="138"/>
      <c r="AP320" s="138"/>
      <c r="AQ320" s="138"/>
    </row>
    <row r="321" spans="39:43" x14ac:dyDescent="0.35">
      <c r="AM321" s="138"/>
      <c r="AN321" s="138"/>
      <c r="AO321" s="138"/>
      <c r="AP321" s="138"/>
      <c r="AQ321" s="138"/>
    </row>
    <row r="322" spans="39:43" x14ac:dyDescent="0.35">
      <c r="AM322" s="138"/>
      <c r="AN322" s="138"/>
      <c r="AO322" s="138"/>
      <c r="AP322" s="138"/>
      <c r="AQ322" s="138"/>
    </row>
    <row r="323" spans="39:43" x14ac:dyDescent="0.35">
      <c r="AM323" s="138"/>
      <c r="AN323" s="138"/>
      <c r="AO323" s="138"/>
      <c r="AP323" s="138"/>
      <c r="AQ323" s="138"/>
    </row>
    <row r="324" spans="39:43" x14ac:dyDescent="0.35">
      <c r="AM324" s="138"/>
      <c r="AN324" s="138"/>
      <c r="AO324" s="138"/>
      <c r="AP324" s="138"/>
      <c r="AQ324" s="138"/>
    </row>
    <row r="325" spans="39:43" x14ac:dyDescent="0.35">
      <c r="AM325" s="138"/>
      <c r="AN325" s="138"/>
      <c r="AO325" s="138"/>
      <c r="AP325" s="138"/>
      <c r="AQ325" s="138"/>
    </row>
    <row r="326" spans="39:43" x14ac:dyDescent="0.35">
      <c r="AM326" s="138"/>
      <c r="AN326" s="138"/>
      <c r="AO326" s="138"/>
      <c r="AP326" s="138"/>
      <c r="AQ326" s="138"/>
    </row>
    <row r="327" spans="39:43" x14ac:dyDescent="0.35">
      <c r="AM327" s="138"/>
      <c r="AN327" s="138"/>
      <c r="AO327" s="138"/>
      <c r="AP327" s="138"/>
      <c r="AQ327" s="138"/>
    </row>
    <row r="328" spans="39:43" x14ac:dyDescent="0.35">
      <c r="AM328" s="138"/>
      <c r="AN328" s="138"/>
      <c r="AO328" s="138"/>
      <c r="AP328" s="138"/>
      <c r="AQ328" s="138"/>
    </row>
    <row r="329" spans="39:43" x14ac:dyDescent="0.35">
      <c r="AM329" s="138"/>
      <c r="AN329" s="138"/>
      <c r="AO329" s="138"/>
      <c r="AP329" s="138"/>
      <c r="AQ329" s="138"/>
    </row>
    <row r="330" spans="39:43" x14ac:dyDescent="0.35">
      <c r="AM330" s="138"/>
      <c r="AN330" s="138"/>
      <c r="AO330" s="138"/>
      <c r="AP330" s="138"/>
      <c r="AQ330" s="138"/>
    </row>
    <row r="331" spans="39:43" x14ac:dyDescent="0.35">
      <c r="AM331" s="138"/>
      <c r="AN331" s="138"/>
      <c r="AO331" s="138"/>
      <c r="AP331" s="138"/>
      <c r="AQ331" s="138"/>
    </row>
    <row r="332" spans="39:43" x14ac:dyDescent="0.35">
      <c r="AM332" s="138"/>
      <c r="AN332" s="138"/>
      <c r="AO332" s="138"/>
      <c r="AP332" s="138"/>
      <c r="AQ332" s="138"/>
    </row>
    <row r="333" spans="39:43" x14ac:dyDescent="0.35">
      <c r="AM333" s="138"/>
      <c r="AN333" s="138"/>
      <c r="AO333" s="138"/>
      <c r="AP333" s="138"/>
      <c r="AQ333" s="138"/>
    </row>
    <row r="334" spans="39:43" x14ac:dyDescent="0.35">
      <c r="AM334" s="138"/>
      <c r="AN334" s="138"/>
      <c r="AO334" s="138"/>
      <c r="AP334" s="138"/>
      <c r="AQ334" s="138"/>
    </row>
    <row r="335" spans="39:43" x14ac:dyDescent="0.35">
      <c r="AM335" s="138"/>
      <c r="AN335" s="138"/>
      <c r="AO335" s="138"/>
      <c r="AP335" s="138"/>
      <c r="AQ335" s="138"/>
    </row>
    <row r="336" spans="39:43" x14ac:dyDescent="0.35">
      <c r="AM336" s="138"/>
      <c r="AN336" s="138"/>
      <c r="AO336" s="138"/>
      <c r="AP336" s="138"/>
      <c r="AQ336" s="138"/>
    </row>
    <row r="337" spans="39:43" x14ac:dyDescent="0.35">
      <c r="AM337" s="138"/>
      <c r="AN337" s="138"/>
      <c r="AO337" s="138"/>
      <c r="AP337" s="138"/>
      <c r="AQ337" s="138"/>
    </row>
    <row r="338" spans="39:43" x14ac:dyDescent="0.35">
      <c r="AM338" s="138"/>
      <c r="AN338" s="138"/>
      <c r="AO338" s="138"/>
      <c r="AP338" s="138"/>
      <c r="AQ338" s="138"/>
    </row>
    <row r="339" spans="39:43" x14ac:dyDescent="0.35">
      <c r="AM339" s="138"/>
      <c r="AN339" s="138"/>
      <c r="AO339" s="138"/>
      <c r="AP339" s="138"/>
      <c r="AQ339" s="138"/>
    </row>
    <row r="340" spans="39:43" x14ac:dyDescent="0.35">
      <c r="AM340" s="138"/>
      <c r="AN340" s="138"/>
      <c r="AO340" s="138"/>
      <c r="AP340" s="138"/>
      <c r="AQ340" s="138"/>
    </row>
    <row r="341" spans="39:43" x14ac:dyDescent="0.35">
      <c r="AM341" s="138"/>
      <c r="AN341" s="138"/>
      <c r="AO341" s="138"/>
      <c r="AP341" s="138"/>
      <c r="AQ341" s="138"/>
    </row>
    <row r="342" spans="39:43" x14ac:dyDescent="0.35">
      <c r="AM342" s="138"/>
      <c r="AN342" s="138"/>
      <c r="AO342" s="138"/>
      <c r="AP342" s="138"/>
      <c r="AQ342" s="138"/>
    </row>
    <row r="343" spans="39:43" x14ac:dyDescent="0.35">
      <c r="AM343" s="138"/>
      <c r="AN343" s="138"/>
      <c r="AO343" s="138"/>
      <c r="AP343" s="138"/>
      <c r="AQ343" s="138"/>
    </row>
    <row r="344" spans="39:43" x14ac:dyDescent="0.35">
      <c r="AM344" s="138"/>
      <c r="AN344" s="138"/>
      <c r="AO344" s="138"/>
      <c r="AP344" s="138"/>
      <c r="AQ344" s="138"/>
    </row>
    <row r="345" spans="39:43" x14ac:dyDescent="0.35">
      <c r="AM345" s="138"/>
      <c r="AN345" s="138"/>
      <c r="AO345" s="138"/>
      <c r="AP345" s="138"/>
      <c r="AQ345" s="138"/>
    </row>
    <row r="346" spans="39:43" x14ac:dyDescent="0.35">
      <c r="AM346" s="138"/>
      <c r="AN346" s="138"/>
      <c r="AO346" s="138"/>
      <c r="AP346" s="138"/>
      <c r="AQ346" s="138"/>
    </row>
    <row r="347" spans="39:43" x14ac:dyDescent="0.35">
      <c r="AM347" s="138"/>
      <c r="AN347" s="138"/>
      <c r="AO347" s="138"/>
      <c r="AP347" s="138"/>
      <c r="AQ347" s="138"/>
    </row>
    <row r="348" spans="39:43" x14ac:dyDescent="0.35">
      <c r="AM348" s="138"/>
      <c r="AN348" s="138"/>
      <c r="AO348" s="138"/>
      <c r="AP348" s="138"/>
      <c r="AQ348" s="138"/>
    </row>
    <row r="349" spans="39:43" x14ac:dyDescent="0.35">
      <c r="AM349" s="138"/>
      <c r="AN349" s="138"/>
      <c r="AO349" s="138"/>
      <c r="AP349" s="138"/>
      <c r="AQ349" s="138"/>
    </row>
    <row r="350" spans="39:43" x14ac:dyDescent="0.35">
      <c r="AM350" s="138"/>
      <c r="AN350" s="138"/>
      <c r="AO350" s="138"/>
      <c r="AP350" s="138"/>
      <c r="AQ350" s="138"/>
    </row>
    <row r="351" spans="39:43" x14ac:dyDescent="0.35">
      <c r="AM351" s="138"/>
      <c r="AN351" s="138"/>
      <c r="AO351" s="138"/>
      <c r="AP351" s="138"/>
      <c r="AQ351" s="138"/>
    </row>
    <row r="352" spans="39:43" x14ac:dyDescent="0.35">
      <c r="AM352" s="138"/>
      <c r="AN352" s="138"/>
      <c r="AO352" s="138"/>
      <c r="AP352" s="138"/>
      <c r="AQ352" s="138"/>
    </row>
    <row r="353" spans="39:43" x14ac:dyDescent="0.35">
      <c r="AM353" s="138"/>
      <c r="AN353" s="138"/>
      <c r="AO353" s="138"/>
      <c r="AP353" s="138"/>
      <c r="AQ353" s="138"/>
    </row>
    <row r="354" spans="39:43" x14ac:dyDescent="0.35">
      <c r="AM354" s="138"/>
      <c r="AN354" s="138"/>
      <c r="AO354" s="138"/>
      <c r="AP354" s="138"/>
      <c r="AQ354" s="138"/>
    </row>
    <row r="355" spans="39:43" x14ac:dyDescent="0.35">
      <c r="AM355" s="138"/>
      <c r="AN355" s="138"/>
      <c r="AO355" s="138"/>
      <c r="AP355" s="138"/>
      <c r="AQ355" s="138"/>
    </row>
    <row r="356" spans="39:43" x14ac:dyDescent="0.35">
      <c r="AM356" s="138"/>
      <c r="AN356" s="138"/>
      <c r="AO356" s="138"/>
      <c r="AP356" s="138"/>
      <c r="AQ356" s="138"/>
    </row>
    <row r="357" spans="39:43" x14ac:dyDescent="0.35">
      <c r="AM357" s="138"/>
      <c r="AN357" s="138"/>
      <c r="AO357" s="138"/>
      <c r="AP357" s="138"/>
      <c r="AQ357" s="138"/>
    </row>
    <row r="358" spans="39:43" x14ac:dyDescent="0.35">
      <c r="AM358" s="138"/>
      <c r="AN358" s="138"/>
      <c r="AO358" s="138"/>
      <c r="AP358" s="138"/>
      <c r="AQ358" s="138"/>
    </row>
    <row r="359" spans="39:43" x14ac:dyDescent="0.35">
      <c r="AM359" s="138"/>
      <c r="AN359" s="138"/>
      <c r="AO359" s="138"/>
      <c r="AP359" s="138"/>
      <c r="AQ359" s="138"/>
    </row>
    <row r="360" spans="39:43" x14ac:dyDescent="0.35">
      <c r="AM360" s="138"/>
      <c r="AN360" s="138"/>
      <c r="AO360" s="138"/>
      <c r="AP360" s="138"/>
      <c r="AQ360" s="138"/>
    </row>
    <row r="361" spans="39:43" x14ac:dyDescent="0.35">
      <c r="AM361" s="138"/>
      <c r="AN361" s="138"/>
      <c r="AO361" s="138"/>
      <c r="AP361" s="138"/>
      <c r="AQ361" s="138"/>
    </row>
    <row r="362" spans="39:43" x14ac:dyDescent="0.35">
      <c r="AM362" s="138"/>
      <c r="AN362" s="138"/>
      <c r="AO362" s="138"/>
      <c r="AP362" s="138"/>
      <c r="AQ362" s="138"/>
    </row>
    <row r="363" spans="39:43" x14ac:dyDescent="0.35">
      <c r="AM363" s="138"/>
      <c r="AN363" s="138"/>
      <c r="AO363" s="138"/>
      <c r="AP363" s="138"/>
      <c r="AQ363" s="138"/>
    </row>
    <row r="364" spans="39:43" x14ac:dyDescent="0.35">
      <c r="AM364" s="138"/>
      <c r="AN364" s="138"/>
      <c r="AO364" s="138"/>
      <c r="AP364" s="138"/>
      <c r="AQ364" s="138"/>
    </row>
    <row r="365" spans="39:43" x14ac:dyDescent="0.35">
      <c r="AM365" s="138"/>
      <c r="AN365" s="138"/>
      <c r="AO365" s="138"/>
      <c r="AP365" s="138"/>
      <c r="AQ365" s="138"/>
    </row>
    <row r="366" spans="39:43" x14ac:dyDescent="0.35">
      <c r="AM366" s="138"/>
      <c r="AN366" s="138"/>
      <c r="AO366" s="138"/>
      <c r="AP366" s="138"/>
      <c r="AQ366" s="138"/>
    </row>
    <row r="367" spans="39:43" x14ac:dyDescent="0.35">
      <c r="AM367" s="138"/>
      <c r="AN367" s="138"/>
      <c r="AO367" s="138"/>
      <c r="AP367" s="138"/>
      <c r="AQ367" s="138"/>
    </row>
    <row r="368" spans="39:43" x14ac:dyDescent="0.35">
      <c r="AM368" s="138"/>
      <c r="AN368" s="138"/>
      <c r="AO368" s="138"/>
      <c r="AP368" s="138"/>
      <c r="AQ368" s="138"/>
    </row>
    <row r="369" spans="39:43" x14ac:dyDescent="0.35">
      <c r="AM369" s="138"/>
      <c r="AN369" s="138"/>
      <c r="AO369" s="138"/>
      <c r="AP369" s="138"/>
      <c r="AQ369" s="138"/>
    </row>
    <row r="370" spans="39:43" x14ac:dyDescent="0.35">
      <c r="AM370" s="138"/>
      <c r="AN370" s="138"/>
      <c r="AO370" s="138"/>
      <c r="AP370" s="138"/>
      <c r="AQ370" s="138"/>
    </row>
    <row r="371" spans="39:43" x14ac:dyDescent="0.35">
      <c r="AM371" s="138"/>
      <c r="AN371" s="138"/>
      <c r="AO371" s="138"/>
      <c r="AP371" s="138"/>
      <c r="AQ371" s="138"/>
    </row>
    <row r="372" spans="39:43" x14ac:dyDescent="0.35">
      <c r="AM372" s="138"/>
      <c r="AN372" s="138"/>
      <c r="AO372" s="138"/>
      <c r="AP372" s="138"/>
      <c r="AQ372" s="138"/>
    </row>
    <row r="373" spans="39:43" x14ac:dyDescent="0.35">
      <c r="AM373" s="138"/>
      <c r="AN373" s="138"/>
      <c r="AO373" s="138"/>
      <c r="AP373" s="138"/>
      <c r="AQ373" s="138"/>
    </row>
    <row r="374" spans="39:43" x14ac:dyDescent="0.35">
      <c r="AM374" s="138"/>
      <c r="AN374" s="138"/>
      <c r="AO374" s="138"/>
      <c r="AP374" s="138"/>
      <c r="AQ374" s="138"/>
    </row>
    <row r="375" spans="39:43" x14ac:dyDescent="0.35">
      <c r="AM375" s="138"/>
      <c r="AN375" s="138"/>
      <c r="AO375" s="138"/>
      <c r="AP375" s="138"/>
      <c r="AQ375" s="138"/>
    </row>
    <row r="376" spans="39:43" x14ac:dyDescent="0.35">
      <c r="AM376" s="138"/>
      <c r="AN376" s="138"/>
      <c r="AO376" s="138"/>
      <c r="AP376" s="138"/>
      <c r="AQ376" s="138"/>
    </row>
    <row r="377" spans="39:43" x14ac:dyDescent="0.35">
      <c r="AM377" s="138"/>
      <c r="AN377" s="138"/>
      <c r="AO377" s="138"/>
      <c r="AP377" s="138"/>
      <c r="AQ377" s="138"/>
    </row>
    <row r="378" spans="39:43" x14ac:dyDescent="0.35">
      <c r="AM378" s="138"/>
      <c r="AN378" s="138"/>
      <c r="AO378" s="138"/>
      <c r="AP378" s="138"/>
      <c r="AQ378" s="138"/>
    </row>
    <row r="379" spans="39:43" x14ac:dyDescent="0.35">
      <c r="AM379" s="138"/>
      <c r="AN379" s="138"/>
      <c r="AO379" s="138"/>
      <c r="AP379" s="138"/>
      <c r="AQ379" s="138"/>
    </row>
    <row r="380" spans="39:43" x14ac:dyDescent="0.35">
      <c r="AM380" s="138"/>
      <c r="AN380" s="138"/>
      <c r="AO380" s="138"/>
      <c r="AP380" s="138"/>
      <c r="AQ380" s="138"/>
    </row>
    <row r="381" spans="39:43" x14ac:dyDescent="0.35">
      <c r="AM381" s="138"/>
      <c r="AN381" s="138"/>
      <c r="AO381" s="138"/>
      <c r="AP381" s="138"/>
      <c r="AQ381" s="138"/>
    </row>
    <row r="382" spans="39:43" x14ac:dyDescent="0.35">
      <c r="AM382" s="138"/>
      <c r="AN382" s="138"/>
      <c r="AO382" s="138"/>
      <c r="AP382" s="138"/>
      <c r="AQ382" s="138"/>
    </row>
    <row r="383" spans="39:43" x14ac:dyDescent="0.35">
      <c r="AM383" s="138"/>
      <c r="AN383" s="138"/>
      <c r="AO383" s="138"/>
      <c r="AP383" s="138"/>
      <c r="AQ383" s="138"/>
    </row>
    <row r="384" spans="39:43" x14ac:dyDescent="0.35">
      <c r="AM384" s="138"/>
      <c r="AN384" s="138"/>
      <c r="AO384" s="138"/>
      <c r="AP384" s="138"/>
      <c r="AQ384" s="138"/>
    </row>
    <row r="385" spans="39:43" x14ac:dyDescent="0.35">
      <c r="AM385" s="138"/>
      <c r="AN385" s="138"/>
      <c r="AO385" s="138"/>
      <c r="AP385" s="138"/>
      <c r="AQ385" s="138"/>
    </row>
    <row r="386" spans="39:43" x14ac:dyDescent="0.35">
      <c r="AM386" s="138"/>
      <c r="AN386" s="138"/>
      <c r="AO386" s="138"/>
      <c r="AP386" s="138"/>
      <c r="AQ386" s="138"/>
    </row>
    <row r="387" spans="39:43" x14ac:dyDescent="0.35">
      <c r="AM387" s="138"/>
      <c r="AN387" s="138"/>
      <c r="AO387" s="138"/>
      <c r="AP387" s="138"/>
      <c r="AQ387" s="138"/>
    </row>
    <row r="388" spans="39:43" x14ac:dyDescent="0.35">
      <c r="AM388" s="138"/>
      <c r="AN388" s="138"/>
      <c r="AO388" s="138"/>
      <c r="AP388" s="138"/>
      <c r="AQ388" s="138"/>
    </row>
    <row r="389" spans="39:43" x14ac:dyDescent="0.35">
      <c r="AM389" s="138"/>
      <c r="AN389" s="138"/>
      <c r="AO389" s="138"/>
      <c r="AP389" s="138"/>
      <c r="AQ389" s="138"/>
    </row>
    <row r="390" spans="39:43" x14ac:dyDescent="0.35">
      <c r="AM390" s="138"/>
      <c r="AN390" s="138"/>
      <c r="AO390" s="138"/>
      <c r="AP390" s="138"/>
      <c r="AQ390" s="138"/>
    </row>
    <row r="391" spans="39:43" x14ac:dyDescent="0.35">
      <c r="AM391" s="138"/>
      <c r="AN391" s="138"/>
      <c r="AO391" s="138"/>
      <c r="AP391" s="138"/>
      <c r="AQ391" s="138"/>
    </row>
    <row r="392" spans="39:43" x14ac:dyDescent="0.35">
      <c r="AM392" s="138"/>
      <c r="AN392" s="138"/>
      <c r="AO392" s="138"/>
      <c r="AP392" s="138"/>
      <c r="AQ392" s="138"/>
    </row>
    <row r="393" spans="39:43" x14ac:dyDescent="0.35">
      <c r="AM393" s="138"/>
      <c r="AN393" s="138"/>
      <c r="AO393" s="138"/>
      <c r="AP393" s="138"/>
      <c r="AQ393" s="138"/>
    </row>
    <row r="394" spans="39:43" x14ac:dyDescent="0.35">
      <c r="AM394" s="138"/>
      <c r="AN394" s="138"/>
      <c r="AO394" s="138"/>
      <c r="AP394" s="138"/>
      <c r="AQ394" s="138"/>
    </row>
    <row r="395" spans="39:43" x14ac:dyDescent="0.35">
      <c r="AM395" s="138"/>
      <c r="AN395" s="138"/>
      <c r="AO395" s="138"/>
      <c r="AP395" s="138"/>
      <c r="AQ395" s="138"/>
    </row>
    <row r="396" spans="39:43" x14ac:dyDescent="0.35">
      <c r="AM396" s="138"/>
      <c r="AN396" s="138"/>
      <c r="AO396" s="138"/>
      <c r="AP396" s="138"/>
      <c r="AQ396" s="138"/>
    </row>
    <row r="397" spans="39:43" x14ac:dyDescent="0.35">
      <c r="AM397" s="138"/>
      <c r="AN397" s="138"/>
      <c r="AO397" s="138"/>
      <c r="AP397" s="138"/>
      <c r="AQ397" s="138"/>
    </row>
    <row r="398" spans="39:43" x14ac:dyDescent="0.35">
      <c r="AM398" s="138"/>
      <c r="AN398" s="138"/>
      <c r="AO398" s="138"/>
      <c r="AP398" s="138"/>
      <c r="AQ398" s="138"/>
    </row>
    <row r="399" spans="39:43" x14ac:dyDescent="0.35">
      <c r="AM399" s="138"/>
      <c r="AN399" s="138"/>
      <c r="AO399" s="138"/>
      <c r="AP399" s="138"/>
      <c r="AQ399" s="138"/>
    </row>
    <row r="400" spans="39:43" x14ac:dyDescent="0.35">
      <c r="AM400" s="138"/>
      <c r="AN400" s="138"/>
      <c r="AO400" s="138"/>
      <c r="AP400" s="138"/>
      <c r="AQ400" s="138"/>
    </row>
    <row r="401" spans="39:43" x14ac:dyDescent="0.35">
      <c r="AM401" s="138"/>
      <c r="AN401" s="138"/>
      <c r="AO401" s="138"/>
      <c r="AP401" s="138"/>
      <c r="AQ401" s="138"/>
    </row>
    <row r="402" spans="39:43" x14ac:dyDescent="0.35">
      <c r="AM402" s="138"/>
      <c r="AN402" s="138"/>
      <c r="AO402" s="138"/>
      <c r="AP402" s="138"/>
      <c r="AQ402" s="138"/>
    </row>
    <row r="403" spans="39:43" x14ac:dyDescent="0.35">
      <c r="AM403" s="138"/>
      <c r="AN403" s="138"/>
      <c r="AO403" s="138"/>
      <c r="AP403" s="138"/>
      <c r="AQ403" s="138"/>
    </row>
    <row r="404" spans="39:43" x14ac:dyDescent="0.35">
      <c r="AM404" s="138"/>
      <c r="AN404" s="138"/>
      <c r="AO404" s="138"/>
      <c r="AP404" s="138"/>
      <c r="AQ404" s="138"/>
    </row>
    <row r="405" spans="39:43" x14ac:dyDescent="0.35">
      <c r="AM405" s="138"/>
      <c r="AN405" s="138"/>
      <c r="AO405" s="138"/>
      <c r="AP405" s="138"/>
      <c r="AQ405" s="138"/>
    </row>
    <row r="406" spans="39:43" x14ac:dyDescent="0.35">
      <c r="AM406" s="138"/>
      <c r="AN406" s="138"/>
      <c r="AO406" s="138"/>
      <c r="AP406" s="138"/>
      <c r="AQ406" s="138"/>
    </row>
    <row r="407" spans="39:43" x14ac:dyDescent="0.35">
      <c r="AM407" s="138"/>
      <c r="AN407" s="138"/>
      <c r="AO407" s="138"/>
      <c r="AP407" s="138"/>
      <c r="AQ407" s="138"/>
    </row>
    <row r="408" spans="39:43" x14ac:dyDescent="0.35">
      <c r="AM408" s="138"/>
      <c r="AN408" s="138"/>
      <c r="AO408" s="138"/>
      <c r="AP408" s="138"/>
      <c r="AQ408" s="138"/>
    </row>
    <row r="409" spans="39:43" x14ac:dyDescent="0.35">
      <c r="AM409" s="138"/>
      <c r="AN409" s="138"/>
      <c r="AO409" s="138"/>
      <c r="AP409" s="138"/>
      <c r="AQ409" s="138"/>
    </row>
    <row r="410" spans="39:43" x14ac:dyDescent="0.35">
      <c r="AM410" s="138"/>
      <c r="AN410" s="138"/>
      <c r="AO410" s="138"/>
      <c r="AP410" s="138"/>
      <c r="AQ410" s="138"/>
    </row>
    <row r="411" spans="39:43" x14ac:dyDescent="0.35">
      <c r="AM411" s="138"/>
      <c r="AN411" s="138"/>
      <c r="AO411" s="138"/>
      <c r="AP411" s="138"/>
      <c r="AQ411" s="138"/>
    </row>
    <row r="412" spans="39:43" x14ac:dyDescent="0.35">
      <c r="AM412" s="138"/>
      <c r="AN412" s="138"/>
      <c r="AO412" s="138"/>
      <c r="AP412" s="138"/>
      <c r="AQ412" s="138"/>
    </row>
    <row r="413" spans="39:43" x14ac:dyDescent="0.35">
      <c r="AM413" s="138"/>
      <c r="AN413" s="138"/>
      <c r="AO413" s="138"/>
      <c r="AP413" s="138"/>
      <c r="AQ413" s="138"/>
    </row>
    <row r="414" spans="39:43" x14ac:dyDescent="0.35">
      <c r="AM414" s="138"/>
      <c r="AN414" s="138"/>
      <c r="AO414" s="138"/>
      <c r="AP414" s="138"/>
      <c r="AQ414" s="138"/>
    </row>
    <row r="415" spans="39:43" x14ac:dyDescent="0.35">
      <c r="AM415" s="138"/>
      <c r="AN415" s="138"/>
      <c r="AO415" s="138"/>
      <c r="AP415" s="138"/>
      <c r="AQ415" s="138"/>
    </row>
    <row r="416" spans="39:43" x14ac:dyDescent="0.35">
      <c r="AM416" s="138"/>
      <c r="AN416" s="138"/>
      <c r="AO416" s="138"/>
      <c r="AP416" s="138"/>
      <c r="AQ416" s="138"/>
    </row>
    <row r="417" spans="39:43" x14ac:dyDescent="0.35">
      <c r="AM417" s="138"/>
      <c r="AN417" s="138"/>
      <c r="AO417" s="138"/>
      <c r="AP417" s="138"/>
      <c r="AQ417" s="138"/>
    </row>
    <row r="418" spans="39:43" x14ac:dyDescent="0.35">
      <c r="AM418" s="138"/>
      <c r="AN418" s="138"/>
      <c r="AO418" s="138"/>
      <c r="AP418" s="138"/>
      <c r="AQ418" s="138"/>
    </row>
    <row r="419" spans="39:43" x14ac:dyDescent="0.35">
      <c r="AM419" s="138"/>
      <c r="AN419" s="138"/>
      <c r="AO419" s="138"/>
      <c r="AP419" s="138"/>
      <c r="AQ419" s="138"/>
    </row>
    <row r="420" spans="39:43" x14ac:dyDescent="0.35">
      <c r="AM420" s="138"/>
      <c r="AN420" s="138"/>
      <c r="AO420" s="138"/>
      <c r="AP420" s="138"/>
      <c r="AQ420" s="138"/>
    </row>
    <row r="421" spans="39:43" x14ac:dyDescent="0.35">
      <c r="AM421" s="138"/>
      <c r="AN421" s="138"/>
      <c r="AO421" s="138"/>
      <c r="AP421" s="138"/>
      <c r="AQ421" s="138"/>
    </row>
    <row r="422" spans="39:43" x14ac:dyDescent="0.35">
      <c r="AM422" s="138"/>
      <c r="AN422" s="138"/>
      <c r="AO422" s="138"/>
      <c r="AP422" s="138"/>
      <c r="AQ422" s="138"/>
    </row>
    <row r="423" spans="39:43" x14ac:dyDescent="0.35">
      <c r="AM423" s="138"/>
      <c r="AN423" s="138"/>
      <c r="AO423" s="138"/>
      <c r="AP423" s="138"/>
      <c r="AQ423" s="138"/>
    </row>
    <row r="424" spans="39:43" x14ac:dyDescent="0.35">
      <c r="AM424" s="138"/>
      <c r="AN424" s="138"/>
      <c r="AO424" s="138"/>
      <c r="AP424" s="138"/>
      <c r="AQ424" s="138"/>
    </row>
    <row r="425" spans="39:43" x14ac:dyDescent="0.35">
      <c r="AM425" s="138"/>
      <c r="AN425" s="138"/>
      <c r="AO425" s="138"/>
      <c r="AP425" s="138"/>
      <c r="AQ425" s="138"/>
    </row>
    <row r="426" spans="39:43" x14ac:dyDescent="0.35">
      <c r="AM426" s="138"/>
      <c r="AN426" s="138"/>
      <c r="AO426" s="138"/>
      <c r="AP426" s="138"/>
      <c r="AQ426" s="138"/>
    </row>
    <row r="427" spans="39:43" x14ac:dyDescent="0.35">
      <c r="AM427" s="138"/>
      <c r="AN427" s="138"/>
      <c r="AO427" s="138"/>
      <c r="AP427" s="138"/>
      <c r="AQ427" s="138"/>
    </row>
    <row r="428" spans="39:43" x14ac:dyDescent="0.35">
      <c r="AM428" s="138"/>
      <c r="AN428" s="138"/>
      <c r="AO428" s="138"/>
      <c r="AP428" s="138"/>
      <c r="AQ428" s="138"/>
    </row>
    <row r="429" spans="39:43" x14ac:dyDescent="0.35">
      <c r="AM429" s="138"/>
      <c r="AN429" s="138"/>
      <c r="AO429" s="138"/>
      <c r="AP429" s="138"/>
      <c r="AQ429" s="138"/>
    </row>
    <row r="430" spans="39:43" x14ac:dyDescent="0.35">
      <c r="AM430" s="138"/>
      <c r="AN430" s="138"/>
      <c r="AO430" s="138"/>
      <c r="AP430" s="138"/>
      <c r="AQ430" s="138"/>
    </row>
    <row r="431" spans="39:43" x14ac:dyDescent="0.35">
      <c r="AM431" s="138"/>
      <c r="AN431" s="138"/>
      <c r="AO431" s="138"/>
      <c r="AP431" s="138"/>
      <c r="AQ431" s="138"/>
    </row>
    <row r="432" spans="39:43" x14ac:dyDescent="0.35">
      <c r="AM432" s="138"/>
      <c r="AN432" s="138"/>
      <c r="AO432" s="138"/>
      <c r="AP432" s="138"/>
      <c r="AQ432" s="138"/>
    </row>
    <row r="433" spans="39:43" x14ac:dyDescent="0.35">
      <c r="AM433" s="138"/>
      <c r="AN433" s="138"/>
      <c r="AO433" s="138"/>
      <c r="AP433" s="138"/>
      <c r="AQ433" s="138"/>
    </row>
    <row r="434" spans="39:43" x14ac:dyDescent="0.35">
      <c r="AM434" s="138"/>
      <c r="AN434" s="138"/>
      <c r="AO434" s="138"/>
      <c r="AP434" s="138"/>
      <c r="AQ434" s="138"/>
    </row>
    <row r="435" spans="39:43" x14ac:dyDescent="0.35">
      <c r="AM435" s="138"/>
      <c r="AN435" s="138"/>
      <c r="AO435" s="138"/>
      <c r="AP435" s="138"/>
      <c r="AQ435" s="138"/>
    </row>
    <row r="436" spans="39:43" x14ac:dyDescent="0.35">
      <c r="AM436" s="138"/>
      <c r="AN436" s="138"/>
      <c r="AO436" s="138"/>
      <c r="AP436" s="138"/>
      <c r="AQ436" s="138"/>
    </row>
    <row r="437" spans="39:43" x14ac:dyDescent="0.35">
      <c r="AM437" s="138"/>
      <c r="AN437" s="138"/>
      <c r="AO437" s="138"/>
      <c r="AP437" s="138"/>
      <c r="AQ437" s="138"/>
    </row>
    <row r="438" spans="39:43" x14ac:dyDescent="0.35">
      <c r="AM438" s="138"/>
      <c r="AN438" s="138"/>
      <c r="AO438" s="138"/>
      <c r="AP438" s="138"/>
      <c r="AQ438" s="138"/>
    </row>
    <row r="439" spans="39:43" x14ac:dyDescent="0.35">
      <c r="AM439" s="138"/>
      <c r="AN439" s="138"/>
      <c r="AO439" s="138"/>
      <c r="AP439" s="138"/>
      <c r="AQ439" s="138"/>
    </row>
    <row r="440" spans="39:43" x14ac:dyDescent="0.35">
      <c r="AM440" s="138"/>
      <c r="AN440" s="138"/>
      <c r="AO440" s="138"/>
      <c r="AP440" s="138"/>
      <c r="AQ440" s="138"/>
    </row>
    <row r="441" spans="39:43" x14ac:dyDescent="0.35">
      <c r="AM441" s="138"/>
      <c r="AN441" s="138"/>
      <c r="AO441" s="138"/>
      <c r="AP441" s="138"/>
      <c r="AQ441" s="138"/>
    </row>
    <row r="442" spans="39:43" x14ac:dyDescent="0.35">
      <c r="AM442" s="138"/>
      <c r="AN442" s="138"/>
      <c r="AO442" s="138"/>
      <c r="AP442" s="138"/>
      <c r="AQ442" s="138"/>
    </row>
    <row r="443" spans="39:43" x14ac:dyDescent="0.35">
      <c r="AM443" s="138"/>
      <c r="AN443" s="138"/>
      <c r="AO443" s="138"/>
      <c r="AP443" s="138"/>
      <c r="AQ443" s="138"/>
    </row>
    <row r="444" spans="39:43" x14ac:dyDescent="0.35">
      <c r="AM444" s="138"/>
      <c r="AN444" s="138"/>
      <c r="AO444" s="138"/>
      <c r="AP444" s="138"/>
      <c r="AQ444" s="138"/>
    </row>
    <row r="445" spans="39:43" x14ac:dyDescent="0.35">
      <c r="AM445" s="138"/>
      <c r="AN445" s="138"/>
      <c r="AO445" s="138"/>
      <c r="AP445" s="138"/>
      <c r="AQ445" s="138"/>
    </row>
    <row r="446" spans="39:43" x14ac:dyDescent="0.35">
      <c r="AM446" s="138"/>
      <c r="AN446" s="138"/>
      <c r="AO446" s="138"/>
      <c r="AP446" s="138"/>
      <c r="AQ446" s="138"/>
    </row>
    <row r="447" spans="39:43" x14ac:dyDescent="0.35">
      <c r="AM447" s="138"/>
      <c r="AN447" s="138"/>
      <c r="AO447" s="138"/>
      <c r="AP447" s="138"/>
      <c r="AQ447" s="138"/>
    </row>
    <row r="448" spans="39:43" x14ac:dyDescent="0.35">
      <c r="AM448" s="138"/>
      <c r="AN448" s="138"/>
      <c r="AO448" s="138"/>
      <c r="AP448" s="138"/>
      <c r="AQ448" s="138"/>
    </row>
    <row r="449" spans="39:43" x14ac:dyDescent="0.35">
      <c r="AM449" s="138"/>
      <c r="AN449" s="138"/>
      <c r="AO449" s="138"/>
      <c r="AP449" s="138"/>
      <c r="AQ449" s="138"/>
    </row>
    <row r="450" spans="39:43" x14ac:dyDescent="0.35">
      <c r="AM450" s="138"/>
      <c r="AN450" s="138"/>
      <c r="AO450" s="138"/>
      <c r="AP450" s="138"/>
      <c r="AQ450" s="138"/>
    </row>
    <row r="451" spans="39:43" x14ac:dyDescent="0.35">
      <c r="AM451" s="138"/>
      <c r="AN451" s="138"/>
      <c r="AO451" s="138"/>
      <c r="AP451" s="138"/>
      <c r="AQ451" s="138"/>
    </row>
    <row r="452" spans="39:43" x14ac:dyDescent="0.35">
      <c r="AM452" s="138"/>
      <c r="AN452" s="138"/>
      <c r="AO452" s="138"/>
      <c r="AP452" s="138"/>
      <c r="AQ452" s="138"/>
    </row>
    <row r="453" spans="39:43" x14ac:dyDescent="0.35">
      <c r="AM453" s="138"/>
      <c r="AN453" s="138"/>
      <c r="AO453" s="138"/>
      <c r="AP453" s="138"/>
      <c r="AQ453" s="138"/>
    </row>
    <row r="454" spans="39:43" x14ac:dyDescent="0.35">
      <c r="AM454" s="138"/>
      <c r="AN454" s="138"/>
      <c r="AO454" s="138"/>
      <c r="AP454" s="138"/>
      <c r="AQ454" s="138"/>
    </row>
    <row r="455" spans="39:43" x14ac:dyDescent="0.35">
      <c r="AM455" s="138"/>
      <c r="AN455" s="138"/>
      <c r="AO455" s="138"/>
      <c r="AP455" s="138"/>
      <c r="AQ455" s="138"/>
    </row>
    <row r="456" spans="39:43" x14ac:dyDescent="0.35">
      <c r="AM456" s="138"/>
      <c r="AN456" s="138"/>
      <c r="AO456" s="138"/>
      <c r="AP456" s="138"/>
      <c r="AQ456" s="138"/>
    </row>
    <row r="457" spans="39:43" x14ac:dyDescent="0.35">
      <c r="AM457" s="138"/>
      <c r="AN457" s="138"/>
      <c r="AO457" s="138"/>
      <c r="AP457" s="138"/>
      <c r="AQ457" s="138"/>
    </row>
    <row r="458" spans="39:43" x14ac:dyDescent="0.35">
      <c r="AM458" s="138"/>
      <c r="AN458" s="138"/>
      <c r="AO458" s="138"/>
      <c r="AP458" s="138"/>
      <c r="AQ458" s="138"/>
    </row>
    <row r="459" spans="39:43" x14ac:dyDescent="0.35">
      <c r="AM459" s="138"/>
      <c r="AN459" s="138"/>
      <c r="AO459" s="138"/>
      <c r="AP459" s="138"/>
      <c r="AQ459" s="138"/>
    </row>
    <row r="460" spans="39:43" x14ac:dyDescent="0.35">
      <c r="AM460" s="138"/>
      <c r="AN460" s="138"/>
      <c r="AO460" s="138"/>
      <c r="AP460" s="138"/>
      <c r="AQ460" s="138"/>
    </row>
    <row r="461" spans="39:43" x14ac:dyDescent="0.35">
      <c r="AM461" s="138"/>
      <c r="AN461" s="138"/>
      <c r="AO461" s="138"/>
      <c r="AP461" s="138"/>
      <c r="AQ461" s="138"/>
    </row>
    <row r="462" spans="39:43" x14ac:dyDescent="0.35">
      <c r="AM462" s="138"/>
      <c r="AN462" s="138"/>
      <c r="AO462" s="138"/>
      <c r="AP462" s="138"/>
      <c r="AQ462" s="138"/>
    </row>
    <row r="463" spans="39:43" x14ac:dyDescent="0.35">
      <c r="AM463" s="138"/>
      <c r="AN463" s="138"/>
      <c r="AO463" s="138"/>
      <c r="AP463" s="138"/>
      <c r="AQ463" s="138"/>
    </row>
    <row r="464" spans="39:43" x14ac:dyDescent="0.35">
      <c r="AM464" s="138"/>
      <c r="AN464" s="138"/>
      <c r="AO464" s="138"/>
      <c r="AP464" s="138"/>
      <c r="AQ464" s="138"/>
    </row>
    <row r="465" spans="39:43" x14ac:dyDescent="0.35">
      <c r="AM465" s="138"/>
      <c r="AN465" s="138"/>
      <c r="AO465" s="138"/>
      <c r="AP465" s="138"/>
      <c r="AQ465" s="138"/>
    </row>
    <row r="466" spans="39:43" x14ac:dyDescent="0.35">
      <c r="AM466" s="138"/>
      <c r="AN466" s="138"/>
      <c r="AO466" s="138"/>
      <c r="AP466" s="138"/>
      <c r="AQ466" s="138"/>
    </row>
    <row r="467" spans="39:43" x14ac:dyDescent="0.35">
      <c r="AM467" s="138"/>
      <c r="AN467" s="138"/>
      <c r="AO467" s="138"/>
      <c r="AP467" s="138"/>
      <c r="AQ467" s="138"/>
    </row>
    <row r="468" spans="39:43" x14ac:dyDescent="0.35">
      <c r="AM468" s="138"/>
      <c r="AN468" s="138"/>
      <c r="AO468" s="138"/>
      <c r="AP468" s="138"/>
      <c r="AQ468" s="138"/>
    </row>
    <row r="469" spans="39:43" x14ac:dyDescent="0.35">
      <c r="AM469" s="138"/>
      <c r="AN469" s="138"/>
      <c r="AO469" s="138"/>
      <c r="AP469" s="138"/>
      <c r="AQ469" s="138"/>
    </row>
    <row r="470" spans="39:43" x14ac:dyDescent="0.35">
      <c r="AM470" s="138"/>
      <c r="AN470" s="138"/>
      <c r="AO470" s="138"/>
      <c r="AP470" s="138"/>
      <c r="AQ470" s="138"/>
    </row>
    <row r="471" spans="39:43" x14ac:dyDescent="0.35">
      <c r="AM471" s="138"/>
      <c r="AN471" s="138"/>
      <c r="AO471" s="138"/>
      <c r="AP471" s="138"/>
      <c r="AQ471" s="138"/>
    </row>
    <row r="472" spans="39:43" x14ac:dyDescent="0.35">
      <c r="AM472" s="138"/>
      <c r="AN472" s="138"/>
      <c r="AO472" s="138"/>
      <c r="AP472" s="138"/>
      <c r="AQ472" s="138"/>
    </row>
    <row r="473" spans="39:43" x14ac:dyDescent="0.35">
      <c r="AM473" s="138"/>
      <c r="AN473" s="138"/>
      <c r="AO473" s="138"/>
      <c r="AP473" s="138"/>
      <c r="AQ473" s="138"/>
    </row>
    <row r="474" spans="39:43" x14ac:dyDescent="0.35">
      <c r="AM474" s="138"/>
      <c r="AN474" s="138"/>
      <c r="AO474" s="138"/>
      <c r="AP474" s="138"/>
      <c r="AQ474" s="138"/>
    </row>
    <row r="475" spans="39:43" x14ac:dyDescent="0.35">
      <c r="AM475" s="138"/>
      <c r="AN475" s="138"/>
      <c r="AO475" s="138"/>
      <c r="AP475" s="138"/>
      <c r="AQ475" s="138"/>
    </row>
    <row r="476" spans="39:43" x14ac:dyDescent="0.35">
      <c r="AM476" s="138"/>
      <c r="AN476" s="138"/>
      <c r="AO476" s="138"/>
      <c r="AP476" s="138"/>
      <c r="AQ476" s="138"/>
    </row>
    <row r="477" spans="39:43" x14ac:dyDescent="0.35">
      <c r="AM477" s="138"/>
      <c r="AN477" s="138"/>
      <c r="AO477" s="138"/>
      <c r="AP477" s="138"/>
      <c r="AQ477" s="138"/>
    </row>
    <row r="478" spans="39:43" x14ac:dyDescent="0.35">
      <c r="AM478" s="138"/>
      <c r="AN478" s="138"/>
      <c r="AO478" s="138"/>
      <c r="AP478" s="138"/>
      <c r="AQ478" s="138"/>
    </row>
    <row r="479" spans="39:43" x14ac:dyDescent="0.35">
      <c r="AM479" s="138"/>
      <c r="AN479" s="138"/>
      <c r="AO479" s="138"/>
      <c r="AP479" s="138"/>
      <c r="AQ479" s="138"/>
    </row>
    <row r="480" spans="39:43" x14ac:dyDescent="0.35">
      <c r="AM480" s="138"/>
      <c r="AN480" s="138"/>
      <c r="AO480" s="138"/>
      <c r="AP480" s="138"/>
      <c r="AQ480" s="138"/>
    </row>
    <row r="481" spans="39:43" x14ac:dyDescent="0.35">
      <c r="AM481" s="138"/>
      <c r="AN481" s="138"/>
      <c r="AO481" s="138"/>
      <c r="AP481" s="138"/>
      <c r="AQ481" s="138"/>
    </row>
    <row r="482" spans="39:43" x14ac:dyDescent="0.35">
      <c r="AM482" s="138"/>
      <c r="AN482" s="138"/>
      <c r="AO482" s="138"/>
      <c r="AP482" s="138"/>
      <c r="AQ482" s="138"/>
    </row>
    <row r="483" spans="39:43" x14ac:dyDescent="0.35">
      <c r="AM483" s="138"/>
      <c r="AN483" s="138"/>
      <c r="AO483" s="138"/>
      <c r="AP483" s="138"/>
      <c r="AQ483" s="138"/>
    </row>
    <row r="484" spans="39:43" x14ac:dyDescent="0.35">
      <c r="AM484" s="138"/>
      <c r="AN484" s="138"/>
      <c r="AO484" s="138"/>
      <c r="AP484" s="138"/>
      <c r="AQ484" s="138"/>
    </row>
    <row r="485" spans="39:43" x14ac:dyDescent="0.35">
      <c r="AM485" s="138"/>
      <c r="AN485" s="138"/>
      <c r="AO485" s="138"/>
      <c r="AP485" s="138"/>
      <c r="AQ485" s="138"/>
    </row>
    <row r="486" spans="39:43" x14ac:dyDescent="0.35">
      <c r="AM486" s="138"/>
      <c r="AN486" s="138"/>
      <c r="AO486" s="138"/>
      <c r="AP486" s="138"/>
      <c r="AQ486" s="138"/>
    </row>
    <row r="487" spans="39:43" x14ac:dyDescent="0.35">
      <c r="AM487" s="138"/>
      <c r="AN487" s="138"/>
      <c r="AO487" s="138"/>
      <c r="AP487" s="138"/>
      <c r="AQ487" s="138"/>
    </row>
    <row r="488" spans="39:43" x14ac:dyDescent="0.35">
      <c r="AM488" s="138"/>
      <c r="AN488" s="138"/>
      <c r="AO488" s="138"/>
      <c r="AP488" s="138"/>
      <c r="AQ488" s="138"/>
    </row>
    <row r="489" spans="39:43" x14ac:dyDescent="0.35">
      <c r="AM489" s="138"/>
      <c r="AN489" s="138"/>
      <c r="AO489" s="138"/>
      <c r="AP489" s="138"/>
      <c r="AQ489" s="138"/>
    </row>
    <row r="490" spans="39:43" x14ac:dyDescent="0.35">
      <c r="AM490" s="138"/>
      <c r="AN490" s="138"/>
      <c r="AO490" s="138"/>
      <c r="AP490" s="138"/>
      <c r="AQ490" s="138"/>
    </row>
    <row r="491" spans="39:43" x14ac:dyDescent="0.35">
      <c r="AM491" s="138"/>
      <c r="AN491" s="138"/>
      <c r="AO491" s="138"/>
      <c r="AP491" s="138"/>
      <c r="AQ491" s="138"/>
    </row>
    <row r="492" spans="39:43" x14ac:dyDescent="0.35">
      <c r="AM492" s="138"/>
      <c r="AN492" s="138"/>
      <c r="AO492" s="138"/>
      <c r="AP492" s="138"/>
      <c r="AQ492" s="138"/>
    </row>
    <row r="493" spans="39:43" x14ac:dyDescent="0.35">
      <c r="AM493" s="138"/>
      <c r="AN493" s="138"/>
      <c r="AO493" s="138"/>
      <c r="AP493" s="138"/>
      <c r="AQ493" s="138"/>
    </row>
    <row r="494" spans="39:43" x14ac:dyDescent="0.35">
      <c r="AM494" s="138"/>
      <c r="AN494" s="138"/>
      <c r="AO494" s="138"/>
      <c r="AP494" s="138"/>
      <c r="AQ494" s="138"/>
    </row>
    <row r="495" spans="39:43" x14ac:dyDescent="0.35">
      <c r="AM495" s="138"/>
      <c r="AN495" s="138"/>
      <c r="AO495" s="138"/>
      <c r="AP495" s="138"/>
      <c r="AQ495" s="138"/>
    </row>
    <row r="496" spans="39:43" x14ac:dyDescent="0.35">
      <c r="AM496" s="138"/>
      <c r="AN496" s="138"/>
      <c r="AO496" s="138"/>
      <c r="AP496" s="138"/>
      <c r="AQ496" s="138"/>
    </row>
    <row r="497" spans="39:43" x14ac:dyDescent="0.35">
      <c r="AM497" s="138"/>
      <c r="AN497" s="138"/>
      <c r="AO497" s="138"/>
      <c r="AP497" s="138"/>
      <c r="AQ497" s="138"/>
    </row>
    <row r="498" spans="39:43" x14ac:dyDescent="0.35">
      <c r="AM498" s="138"/>
      <c r="AN498" s="138"/>
      <c r="AO498" s="138"/>
      <c r="AP498" s="138"/>
      <c r="AQ498" s="138"/>
    </row>
    <row r="499" spans="39:43" x14ac:dyDescent="0.35">
      <c r="AM499" s="138"/>
      <c r="AN499" s="138"/>
      <c r="AO499" s="138"/>
      <c r="AP499" s="138"/>
      <c r="AQ499" s="138"/>
    </row>
    <row r="500" spans="39:43" x14ac:dyDescent="0.35">
      <c r="AM500" s="138"/>
      <c r="AN500" s="138"/>
      <c r="AO500" s="138"/>
      <c r="AP500" s="138"/>
      <c r="AQ500" s="138"/>
    </row>
    <row r="501" spans="39:43" x14ac:dyDescent="0.35">
      <c r="AM501" s="138"/>
      <c r="AN501" s="138"/>
      <c r="AO501" s="138"/>
      <c r="AP501" s="138"/>
      <c r="AQ501" s="138"/>
    </row>
    <row r="502" spans="39:43" x14ac:dyDescent="0.35">
      <c r="AM502" s="138"/>
      <c r="AN502" s="138"/>
      <c r="AO502" s="138"/>
      <c r="AP502" s="138"/>
      <c r="AQ502" s="138"/>
    </row>
    <row r="503" spans="39:43" x14ac:dyDescent="0.35">
      <c r="AM503" s="138"/>
      <c r="AN503" s="138"/>
      <c r="AO503" s="138"/>
      <c r="AP503" s="138"/>
      <c r="AQ503" s="138"/>
    </row>
    <row r="504" spans="39:43" x14ac:dyDescent="0.35">
      <c r="AM504" s="138"/>
      <c r="AN504" s="138"/>
      <c r="AO504" s="138"/>
      <c r="AP504" s="138"/>
      <c r="AQ504" s="138"/>
    </row>
    <row r="505" spans="39:43" x14ac:dyDescent="0.35">
      <c r="AM505" s="138"/>
      <c r="AN505" s="138"/>
      <c r="AO505" s="138"/>
      <c r="AP505" s="138"/>
      <c r="AQ505" s="138"/>
    </row>
    <row r="506" spans="39:43" x14ac:dyDescent="0.35">
      <c r="AM506" s="138"/>
      <c r="AN506" s="138"/>
      <c r="AO506" s="138"/>
      <c r="AP506" s="138"/>
      <c r="AQ506" s="138"/>
    </row>
    <row r="507" spans="39:43" x14ac:dyDescent="0.35">
      <c r="AM507" s="138"/>
      <c r="AN507" s="138"/>
      <c r="AO507" s="138"/>
      <c r="AP507" s="138"/>
      <c r="AQ507" s="138"/>
    </row>
    <row r="508" spans="39:43" x14ac:dyDescent="0.35">
      <c r="AM508" s="138"/>
      <c r="AN508" s="138"/>
      <c r="AO508" s="138"/>
      <c r="AP508" s="138"/>
      <c r="AQ508" s="138"/>
    </row>
    <row r="509" spans="39:43" x14ac:dyDescent="0.35">
      <c r="AM509" s="138"/>
      <c r="AN509" s="138"/>
      <c r="AO509" s="138"/>
      <c r="AP509" s="138"/>
      <c r="AQ509" s="138"/>
    </row>
    <row r="510" spans="39:43" x14ac:dyDescent="0.35">
      <c r="AM510" s="138"/>
      <c r="AN510" s="138"/>
      <c r="AO510" s="138"/>
      <c r="AP510" s="138"/>
      <c r="AQ510" s="138"/>
    </row>
    <row r="511" spans="39:43" x14ac:dyDescent="0.35">
      <c r="AM511" s="138"/>
      <c r="AN511" s="138"/>
      <c r="AO511" s="138"/>
      <c r="AP511" s="138"/>
      <c r="AQ511" s="138"/>
    </row>
    <row r="512" spans="39:43" x14ac:dyDescent="0.35">
      <c r="AM512" s="138"/>
      <c r="AN512" s="138"/>
      <c r="AO512" s="138"/>
      <c r="AP512" s="138"/>
      <c r="AQ512" s="138"/>
    </row>
    <row r="513" spans="39:43" x14ac:dyDescent="0.35">
      <c r="AM513" s="138"/>
      <c r="AN513" s="138"/>
      <c r="AO513" s="138"/>
      <c r="AP513" s="138"/>
      <c r="AQ513" s="138"/>
    </row>
    <row r="514" spans="39:43" x14ac:dyDescent="0.35">
      <c r="AM514" s="138"/>
      <c r="AN514" s="138"/>
      <c r="AO514" s="138"/>
      <c r="AP514" s="138"/>
      <c r="AQ514" s="138"/>
    </row>
    <row r="515" spans="39:43" x14ac:dyDescent="0.35">
      <c r="AM515" s="138"/>
      <c r="AN515" s="138"/>
      <c r="AO515" s="138"/>
      <c r="AP515" s="138"/>
      <c r="AQ515" s="138"/>
    </row>
    <row r="516" spans="39:43" x14ac:dyDescent="0.35">
      <c r="AM516" s="138"/>
      <c r="AN516" s="138"/>
      <c r="AO516" s="138"/>
      <c r="AP516" s="138"/>
      <c r="AQ516" s="138"/>
    </row>
    <row r="517" spans="39:43" x14ac:dyDescent="0.35">
      <c r="AM517" s="138"/>
      <c r="AN517" s="138"/>
      <c r="AO517" s="138"/>
      <c r="AP517" s="138"/>
      <c r="AQ517" s="138"/>
    </row>
    <row r="518" spans="39:43" x14ac:dyDescent="0.35">
      <c r="AM518" s="138"/>
      <c r="AN518" s="138"/>
      <c r="AO518" s="138"/>
      <c r="AP518" s="138"/>
      <c r="AQ518" s="138"/>
    </row>
    <row r="519" spans="39:43" x14ac:dyDescent="0.35">
      <c r="AM519" s="138"/>
      <c r="AN519" s="138"/>
      <c r="AO519" s="138"/>
      <c r="AP519" s="138"/>
      <c r="AQ519" s="138"/>
    </row>
    <row r="520" spans="39:43" x14ac:dyDescent="0.35">
      <c r="AM520" s="138"/>
      <c r="AN520" s="138"/>
      <c r="AO520" s="138"/>
      <c r="AP520" s="138"/>
      <c r="AQ520" s="138"/>
    </row>
    <row r="521" spans="39:43" x14ac:dyDescent="0.35">
      <c r="AM521" s="138"/>
      <c r="AN521" s="138"/>
      <c r="AO521" s="138"/>
      <c r="AP521" s="138"/>
      <c r="AQ521" s="138"/>
    </row>
    <row r="522" spans="39:43" x14ac:dyDescent="0.35">
      <c r="AM522" s="138"/>
      <c r="AN522" s="138"/>
      <c r="AO522" s="138"/>
      <c r="AP522" s="138"/>
      <c r="AQ522" s="138"/>
    </row>
    <row r="523" spans="39:43" x14ac:dyDescent="0.35">
      <c r="AM523" s="138"/>
      <c r="AN523" s="138"/>
      <c r="AO523" s="138"/>
      <c r="AP523" s="138"/>
      <c r="AQ523" s="138"/>
    </row>
    <row r="524" spans="39:43" x14ac:dyDescent="0.35">
      <c r="AM524" s="138"/>
      <c r="AN524" s="138"/>
      <c r="AO524" s="138"/>
      <c r="AP524" s="138"/>
      <c r="AQ524" s="138"/>
    </row>
    <row r="525" spans="39:43" x14ac:dyDescent="0.35">
      <c r="AM525" s="138"/>
      <c r="AN525" s="138"/>
      <c r="AO525" s="138"/>
      <c r="AP525" s="138"/>
      <c r="AQ525" s="138"/>
    </row>
    <row r="526" spans="39:43" x14ac:dyDescent="0.35">
      <c r="AM526" s="138"/>
      <c r="AN526" s="138"/>
      <c r="AO526" s="138"/>
      <c r="AP526" s="138"/>
      <c r="AQ526" s="138"/>
    </row>
    <row r="527" spans="39:43" x14ac:dyDescent="0.35">
      <c r="AM527" s="138"/>
      <c r="AN527" s="138"/>
      <c r="AO527" s="138"/>
      <c r="AP527" s="138"/>
      <c r="AQ527" s="138"/>
    </row>
    <row r="528" spans="39:43" x14ac:dyDescent="0.35">
      <c r="AM528" s="138"/>
      <c r="AN528" s="138"/>
      <c r="AO528" s="138"/>
      <c r="AP528" s="138"/>
      <c r="AQ528" s="138"/>
    </row>
    <row r="529" spans="39:43" x14ac:dyDescent="0.35">
      <c r="AM529" s="138"/>
      <c r="AN529" s="138"/>
      <c r="AO529" s="138"/>
      <c r="AP529" s="138"/>
      <c r="AQ529" s="138"/>
    </row>
    <row r="530" spans="39:43" x14ac:dyDescent="0.35">
      <c r="AM530" s="138"/>
      <c r="AN530" s="138"/>
      <c r="AO530" s="138"/>
      <c r="AP530" s="138"/>
      <c r="AQ530" s="138"/>
    </row>
    <row r="531" spans="39:43" x14ac:dyDescent="0.35">
      <c r="AM531" s="138"/>
      <c r="AN531" s="138"/>
      <c r="AO531" s="138"/>
      <c r="AP531" s="138"/>
      <c r="AQ531" s="138"/>
    </row>
    <row r="532" spans="39:43" x14ac:dyDescent="0.35">
      <c r="AM532" s="138"/>
      <c r="AN532" s="138"/>
      <c r="AO532" s="138"/>
      <c r="AP532" s="138"/>
      <c r="AQ532" s="138"/>
    </row>
    <row r="533" spans="39:43" x14ac:dyDescent="0.35">
      <c r="AM533" s="138"/>
      <c r="AN533" s="138"/>
      <c r="AO533" s="138"/>
      <c r="AP533" s="138"/>
      <c r="AQ533" s="138"/>
    </row>
    <row r="534" spans="39:43" x14ac:dyDescent="0.35">
      <c r="AM534" s="138"/>
      <c r="AN534" s="138"/>
      <c r="AO534" s="138"/>
      <c r="AP534" s="138"/>
      <c r="AQ534" s="138"/>
    </row>
    <row r="535" spans="39:43" x14ac:dyDescent="0.35">
      <c r="AM535" s="138"/>
      <c r="AN535" s="138"/>
      <c r="AO535" s="138"/>
      <c r="AP535" s="138"/>
      <c r="AQ535" s="138"/>
    </row>
    <row r="536" spans="39:43" x14ac:dyDescent="0.35">
      <c r="AM536" s="138"/>
      <c r="AN536" s="138"/>
      <c r="AO536" s="138"/>
      <c r="AP536" s="138"/>
      <c r="AQ536" s="138"/>
    </row>
    <row r="537" spans="39:43" x14ac:dyDescent="0.35">
      <c r="AM537" s="138"/>
      <c r="AN537" s="138"/>
      <c r="AO537" s="138"/>
      <c r="AP537" s="138"/>
      <c r="AQ537" s="138"/>
    </row>
    <row r="538" spans="39:43" x14ac:dyDescent="0.35">
      <c r="AM538" s="138"/>
      <c r="AN538" s="138"/>
      <c r="AO538" s="138"/>
      <c r="AP538" s="138"/>
      <c r="AQ538" s="138"/>
    </row>
    <row r="539" spans="39:43" x14ac:dyDescent="0.35">
      <c r="AM539" s="138"/>
      <c r="AN539" s="138"/>
      <c r="AO539" s="138"/>
      <c r="AP539" s="138"/>
      <c r="AQ539" s="138"/>
    </row>
    <row r="540" spans="39:43" x14ac:dyDescent="0.35">
      <c r="AM540" s="138"/>
      <c r="AN540" s="138"/>
      <c r="AO540" s="138"/>
      <c r="AP540" s="138"/>
      <c r="AQ540" s="138"/>
    </row>
    <row r="541" spans="39:43" x14ac:dyDescent="0.35">
      <c r="AM541" s="138"/>
      <c r="AN541" s="138"/>
      <c r="AO541" s="138"/>
      <c r="AP541" s="138"/>
      <c r="AQ541" s="138"/>
    </row>
    <row r="542" spans="39:43" x14ac:dyDescent="0.35">
      <c r="AM542" s="138"/>
      <c r="AN542" s="138"/>
      <c r="AO542" s="138"/>
      <c r="AP542" s="138"/>
      <c r="AQ542" s="138"/>
    </row>
    <row r="543" spans="39:43" x14ac:dyDescent="0.35">
      <c r="AM543" s="138"/>
      <c r="AN543" s="138"/>
      <c r="AO543" s="138"/>
      <c r="AP543" s="138"/>
      <c r="AQ543" s="138"/>
    </row>
    <row r="544" spans="39:43" x14ac:dyDescent="0.35">
      <c r="AM544" s="138"/>
      <c r="AN544" s="138"/>
      <c r="AO544" s="138"/>
      <c r="AP544" s="138"/>
      <c r="AQ544" s="138"/>
    </row>
    <row r="545" spans="39:43" x14ac:dyDescent="0.35">
      <c r="AM545" s="138"/>
      <c r="AN545" s="138"/>
      <c r="AO545" s="138"/>
      <c r="AP545" s="138"/>
      <c r="AQ545" s="138"/>
    </row>
    <row r="546" spans="39:43" x14ac:dyDescent="0.35">
      <c r="AM546" s="138"/>
      <c r="AN546" s="138"/>
      <c r="AO546" s="138"/>
      <c r="AP546" s="138"/>
      <c r="AQ546" s="138"/>
    </row>
    <row r="547" spans="39:43" x14ac:dyDescent="0.35">
      <c r="AM547" s="138"/>
      <c r="AN547" s="138"/>
      <c r="AO547" s="138"/>
      <c r="AP547" s="138"/>
      <c r="AQ547" s="138"/>
    </row>
    <row r="548" spans="39:43" x14ac:dyDescent="0.35">
      <c r="AM548" s="138"/>
      <c r="AN548" s="138"/>
      <c r="AO548" s="138"/>
      <c r="AP548" s="138"/>
      <c r="AQ548" s="138"/>
    </row>
    <row r="549" spans="39:43" x14ac:dyDescent="0.35">
      <c r="AM549" s="138"/>
      <c r="AN549" s="138"/>
      <c r="AO549" s="138"/>
      <c r="AP549" s="138"/>
      <c r="AQ549" s="138"/>
    </row>
    <row r="550" spans="39:43" x14ac:dyDescent="0.35">
      <c r="AM550" s="138"/>
      <c r="AN550" s="138"/>
      <c r="AO550" s="138"/>
      <c r="AP550" s="138"/>
      <c r="AQ550" s="138"/>
    </row>
    <row r="551" spans="39:43" x14ac:dyDescent="0.35">
      <c r="AM551" s="138"/>
      <c r="AN551" s="138"/>
      <c r="AO551" s="138"/>
      <c r="AP551" s="138"/>
      <c r="AQ551" s="138"/>
    </row>
    <row r="552" spans="39:43" x14ac:dyDescent="0.35">
      <c r="AM552" s="138"/>
      <c r="AN552" s="138"/>
      <c r="AO552" s="138"/>
      <c r="AP552" s="138"/>
      <c r="AQ552" s="138"/>
    </row>
    <row r="553" spans="39:43" x14ac:dyDescent="0.35">
      <c r="AM553" s="138"/>
      <c r="AN553" s="138"/>
      <c r="AO553" s="138"/>
      <c r="AP553" s="138"/>
      <c r="AQ553" s="138"/>
    </row>
    <row r="554" spans="39:43" x14ac:dyDescent="0.35">
      <c r="AM554" s="138"/>
      <c r="AN554" s="138"/>
      <c r="AO554" s="138"/>
      <c r="AP554" s="138"/>
      <c r="AQ554" s="138"/>
    </row>
    <row r="555" spans="39:43" x14ac:dyDescent="0.35">
      <c r="AM555" s="138"/>
      <c r="AN555" s="138"/>
      <c r="AO555" s="138"/>
      <c r="AP555" s="138"/>
      <c r="AQ555" s="138"/>
    </row>
    <row r="556" spans="39:43" x14ac:dyDescent="0.35">
      <c r="AM556" s="138"/>
      <c r="AN556" s="138"/>
      <c r="AO556" s="138"/>
      <c r="AP556" s="138"/>
      <c r="AQ556" s="138"/>
    </row>
    <row r="557" spans="39:43" x14ac:dyDescent="0.35">
      <c r="AM557" s="138"/>
      <c r="AN557" s="138"/>
      <c r="AO557" s="138"/>
      <c r="AP557" s="138"/>
      <c r="AQ557" s="138"/>
    </row>
    <row r="558" spans="39:43" x14ac:dyDescent="0.35">
      <c r="AM558" s="138"/>
      <c r="AN558" s="138"/>
      <c r="AO558" s="138"/>
      <c r="AP558" s="138"/>
      <c r="AQ558" s="138"/>
    </row>
    <row r="559" spans="39:43" x14ac:dyDescent="0.35">
      <c r="AM559" s="138"/>
      <c r="AN559" s="138"/>
      <c r="AO559" s="138"/>
      <c r="AP559" s="138"/>
      <c r="AQ559" s="138"/>
    </row>
    <row r="560" spans="39:43" x14ac:dyDescent="0.35">
      <c r="AM560" s="138"/>
      <c r="AN560" s="138"/>
      <c r="AO560" s="138"/>
      <c r="AP560" s="138"/>
      <c r="AQ560" s="138"/>
    </row>
    <row r="561" spans="39:43" x14ac:dyDescent="0.35">
      <c r="AM561" s="138"/>
      <c r="AN561" s="138"/>
      <c r="AO561" s="138"/>
      <c r="AP561" s="138"/>
      <c r="AQ561" s="138"/>
    </row>
    <row r="562" spans="39:43" x14ac:dyDescent="0.35">
      <c r="AM562" s="138"/>
      <c r="AN562" s="138"/>
      <c r="AO562" s="138"/>
      <c r="AP562" s="138"/>
      <c r="AQ562" s="138"/>
    </row>
    <row r="563" spans="39:43" x14ac:dyDescent="0.35">
      <c r="AM563" s="138"/>
      <c r="AN563" s="138"/>
      <c r="AO563" s="138"/>
      <c r="AP563" s="138"/>
      <c r="AQ563" s="138"/>
    </row>
    <row r="564" spans="39:43" x14ac:dyDescent="0.35">
      <c r="AM564" s="138"/>
      <c r="AN564" s="138"/>
      <c r="AO564" s="138"/>
      <c r="AP564" s="138"/>
      <c r="AQ564" s="138"/>
    </row>
    <row r="565" spans="39:43" x14ac:dyDescent="0.35">
      <c r="AM565" s="138"/>
      <c r="AN565" s="138"/>
      <c r="AO565" s="138"/>
      <c r="AP565" s="138"/>
      <c r="AQ565" s="138"/>
    </row>
    <row r="566" spans="39:43" x14ac:dyDescent="0.35">
      <c r="AM566" s="138"/>
      <c r="AN566" s="138"/>
      <c r="AO566" s="138"/>
      <c r="AP566" s="138"/>
      <c r="AQ566" s="138"/>
    </row>
    <row r="567" spans="39:43" x14ac:dyDescent="0.35">
      <c r="AM567" s="138"/>
      <c r="AN567" s="138"/>
      <c r="AO567" s="138"/>
      <c r="AP567" s="138"/>
      <c r="AQ567" s="138"/>
    </row>
    <row r="568" spans="39:43" x14ac:dyDescent="0.35">
      <c r="AM568" s="138"/>
      <c r="AN568" s="138"/>
      <c r="AO568" s="138"/>
      <c r="AP568" s="138"/>
      <c r="AQ568" s="138"/>
    </row>
    <row r="569" spans="39:43" x14ac:dyDescent="0.35">
      <c r="AM569" s="138"/>
      <c r="AN569" s="138"/>
      <c r="AO569" s="138"/>
      <c r="AP569" s="138"/>
      <c r="AQ569" s="138"/>
    </row>
    <row r="570" spans="39:43" x14ac:dyDescent="0.35">
      <c r="AM570" s="138"/>
      <c r="AN570" s="138"/>
      <c r="AO570" s="138"/>
      <c r="AP570" s="138"/>
      <c r="AQ570" s="138"/>
    </row>
    <row r="571" spans="39:43" x14ac:dyDescent="0.35">
      <c r="AM571" s="138"/>
      <c r="AN571" s="138"/>
      <c r="AO571" s="138"/>
      <c r="AP571" s="138"/>
      <c r="AQ571" s="138"/>
    </row>
    <row r="572" spans="39:43" x14ac:dyDescent="0.35">
      <c r="AM572" s="138"/>
      <c r="AN572" s="138"/>
      <c r="AO572" s="138"/>
      <c r="AP572" s="138"/>
      <c r="AQ572" s="138"/>
    </row>
    <row r="573" spans="39:43" x14ac:dyDescent="0.35">
      <c r="AM573" s="138"/>
      <c r="AN573" s="138"/>
      <c r="AO573" s="138"/>
      <c r="AP573" s="138"/>
      <c r="AQ573" s="138"/>
    </row>
    <row r="574" spans="39:43" x14ac:dyDescent="0.35">
      <c r="AM574" s="138"/>
      <c r="AN574" s="138"/>
      <c r="AO574" s="138"/>
      <c r="AP574" s="138"/>
      <c r="AQ574" s="138"/>
    </row>
    <row r="575" spans="39:43" x14ac:dyDescent="0.35">
      <c r="AM575" s="138"/>
      <c r="AN575" s="138"/>
      <c r="AO575" s="138"/>
      <c r="AP575" s="138"/>
      <c r="AQ575" s="138"/>
    </row>
    <row r="576" spans="39:43" x14ac:dyDescent="0.35">
      <c r="AM576" s="138"/>
      <c r="AN576" s="138"/>
      <c r="AO576" s="138"/>
      <c r="AP576" s="138"/>
      <c r="AQ576" s="138"/>
    </row>
    <row r="577" spans="39:43" x14ac:dyDescent="0.35">
      <c r="AM577" s="138"/>
      <c r="AN577" s="138"/>
      <c r="AO577" s="138"/>
      <c r="AP577" s="138"/>
      <c r="AQ577" s="138"/>
    </row>
    <row r="578" spans="39:43" x14ac:dyDescent="0.35">
      <c r="AM578" s="138"/>
      <c r="AN578" s="138"/>
      <c r="AO578" s="138"/>
      <c r="AP578" s="138"/>
      <c r="AQ578" s="138"/>
    </row>
    <row r="579" spans="39:43" x14ac:dyDescent="0.35">
      <c r="AM579" s="138"/>
      <c r="AN579" s="138"/>
      <c r="AO579" s="138"/>
      <c r="AP579" s="138"/>
      <c r="AQ579" s="138"/>
    </row>
    <row r="580" spans="39:43" x14ac:dyDescent="0.35">
      <c r="AM580" s="138"/>
      <c r="AN580" s="138"/>
      <c r="AO580" s="138"/>
      <c r="AP580" s="138"/>
      <c r="AQ580" s="138"/>
    </row>
    <row r="581" spans="39:43" x14ac:dyDescent="0.35">
      <c r="AM581" s="138"/>
      <c r="AN581" s="138"/>
      <c r="AO581" s="138"/>
      <c r="AP581" s="138"/>
      <c r="AQ581" s="138"/>
    </row>
    <row r="582" spans="39:43" x14ac:dyDescent="0.35">
      <c r="AM582" s="138"/>
      <c r="AN582" s="138"/>
      <c r="AO582" s="138"/>
      <c r="AP582" s="138"/>
      <c r="AQ582" s="138"/>
    </row>
    <row r="583" spans="39:43" x14ac:dyDescent="0.35">
      <c r="AM583" s="138"/>
      <c r="AN583" s="138"/>
      <c r="AO583" s="138"/>
      <c r="AP583" s="138"/>
      <c r="AQ583" s="138"/>
    </row>
    <row r="584" spans="39:43" x14ac:dyDescent="0.35">
      <c r="AM584" s="138"/>
      <c r="AN584" s="138"/>
      <c r="AO584" s="138"/>
      <c r="AP584" s="138"/>
      <c r="AQ584" s="138"/>
    </row>
    <row r="585" spans="39:43" x14ac:dyDescent="0.35">
      <c r="AM585" s="138"/>
      <c r="AN585" s="138"/>
      <c r="AO585" s="138"/>
      <c r="AP585" s="138"/>
      <c r="AQ585" s="138"/>
    </row>
    <row r="586" spans="39:43" x14ac:dyDescent="0.35">
      <c r="AM586" s="138"/>
      <c r="AN586" s="138"/>
      <c r="AO586" s="138"/>
      <c r="AP586" s="138"/>
      <c r="AQ586" s="138"/>
    </row>
    <row r="587" spans="39:43" x14ac:dyDescent="0.35">
      <c r="AM587" s="138"/>
      <c r="AN587" s="138"/>
      <c r="AO587" s="138"/>
      <c r="AP587" s="138"/>
      <c r="AQ587" s="138"/>
    </row>
    <row r="588" spans="39:43" x14ac:dyDescent="0.35">
      <c r="AM588" s="138"/>
      <c r="AN588" s="138"/>
      <c r="AO588" s="138"/>
      <c r="AP588" s="138"/>
      <c r="AQ588" s="138"/>
    </row>
    <row r="589" spans="39:43" x14ac:dyDescent="0.35">
      <c r="AM589" s="138"/>
      <c r="AN589" s="138"/>
      <c r="AO589" s="138"/>
      <c r="AP589" s="138"/>
      <c r="AQ589" s="138"/>
    </row>
    <row r="590" spans="39:43" x14ac:dyDescent="0.35">
      <c r="AM590" s="138"/>
      <c r="AN590" s="138"/>
      <c r="AO590" s="138"/>
      <c r="AP590" s="138"/>
      <c r="AQ590" s="138"/>
    </row>
    <row r="591" spans="39:43" x14ac:dyDescent="0.35">
      <c r="AM591" s="138"/>
      <c r="AN591" s="138"/>
      <c r="AO591" s="138"/>
      <c r="AP591" s="138"/>
      <c r="AQ591" s="138"/>
    </row>
    <row r="592" spans="39:43" x14ac:dyDescent="0.35">
      <c r="AM592" s="138"/>
      <c r="AN592" s="138"/>
      <c r="AO592" s="138"/>
      <c r="AP592" s="138"/>
      <c r="AQ592" s="138"/>
    </row>
    <row r="593" spans="39:43" x14ac:dyDescent="0.35">
      <c r="AM593" s="138"/>
      <c r="AN593" s="138"/>
      <c r="AO593" s="138"/>
      <c r="AP593" s="138"/>
      <c r="AQ593" s="138"/>
    </row>
    <row r="594" spans="39:43" x14ac:dyDescent="0.35">
      <c r="AM594" s="138"/>
      <c r="AN594" s="138"/>
      <c r="AO594" s="138"/>
      <c r="AP594" s="138"/>
      <c r="AQ594" s="138"/>
    </row>
    <row r="595" spans="39:43" x14ac:dyDescent="0.35">
      <c r="AM595" s="138"/>
      <c r="AN595" s="138"/>
      <c r="AO595" s="138"/>
      <c r="AP595" s="138"/>
      <c r="AQ595" s="138"/>
    </row>
    <row r="596" spans="39:43" x14ac:dyDescent="0.35">
      <c r="AM596" s="138"/>
      <c r="AN596" s="138"/>
      <c r="AO596" s="138"/>
      <c r="AP596" s="138"/>
      <c r="AQ596" s="138"/>
    </row>
    <row r="597" spans="39:43" x14ac:dyDescent="0.35">
      <c r="AM597" s="138"/>
      <c r="AN597" s="138"/>
      <c r="AO597" s="138"/>
      <c r="AP597" s="138"/>
      <c r="AQ597" s="138"/>
    </row>
    <row r="598" spans="39:43" x14ac:dyDescent="0.35">
      <c r="AM598" s="138"/>
      <c r="AN598" s="138"/>
      <c r="AO598" s="138"/>
      <c r="AP598" s="138"/>
      <c r="AQ598" s="138"/>
    </row>
    <row r="599" spans="39:43" x14ac:dyDescent="0.35">
      <c r="AM599" s="138"/>
      <c r="AN599" s="138"/>
      <c r="AO599" s="138"/>
      <c r="AP599" s="138"/>
      <c r="AQ599" s="138"/>
    </row>
    <row r="600" spans="39:43" x14ac:dyDescent="0.35">
      <c r="AM600" s="138"/>
      <c r="AN600" s="138"/>
      <c r="AO600" s="138"/>
      <c r="AP600" s="138"/>
      <c r="AQ600" s="138"/>
    </row>
    <row r="601" spans="39:43" x14ac:dyDescent="0.35">
      <c r="AM601" s="138"/>
      <c r="AN601" s="138"/>
      <c r="AO601" s="138"/>
      <c r="AP601" s="138"/>
      <c r="AQ601" s="138"/>
    </row>
    <row r="602" spans="39:43" x14ac:dyDescent="0.35">
      <c r="AM602" s="138"/>
      <c r="AN602" s="138"/>
      <c r="AO602" s="138"/>
      <c r="AP602" s="138"/>
      <c r="AQ602" s="138"/>
    </row>
    <row r="603" spans="39:43" x14ac:dyDescent="0.35">
      <c r="AM603" s="138"/>
      <c r="AN603" s="138"/>
      <c r="AO603" s="138"/>
      <c r="AP603" s="138"/>
      <c r="AQ603" s="138"/>
    </row>
    <row r="604" spans="39:43" x14ac:dyDescent="0.35">
      <c r="AM604" s="138"/>
      <c r="AN604" s="138"/>
      <c r="AO604" s="138"/>
      <c r="AP604" s="138"/>
      <c r="AQ604" s="138"/>
    </row>
    <row r="605" spans="39:43" x14ac:dyDescent="0.35">
      <c r="AM605" s="138"/>
      <c r="AN605" s="138"/>
      <c r="AO605" s="138"/>
      <c r="AP605" s="138"/>
      <c r="AQ605" s="138"/>
    </row>
    <row r="606" spans="39:43" x14ac:dyDescent="0.35">
      <c r="AM606" s="138"/>
      <c r="AN606" s="138"/>
      <c r="AO606" s="138"/>
      <c r="AP606" s="138"/>
      <c r="AQ606" s="138"/>
    </row>
    <row r="607" spans="39:43" x14ac:dyDescent="0.35">
      <c r="AM607" s="138"/>
      <c r="AN607" s="138"/>
      <c r="AO607" s="138"/>
      <c r="AP607" s="138"/>
      <c r="AQ607" s="138"/>
    </row>
    <row r="608" spans="39:43" x14ac:dyDescent="0.35">
      <c r="AM608" s="138"/>
      <c r="AN608" s="138"/>
      <c r="AO608" s="138"/>
      <c r="AP608" s="138"/>
      <c r="AQ608" s="138"/>
    </row>
    <row r="609" spans="39:43" x14ac:dyDescent="0.35">
      <c r="AM609" s="138"/>
      <c r="AN609" s="138"/>
      <c r="AO609" s="138"/>
      <c r="AP609" s="138"/>
      <c r="AQ609" s="138"/>
    </row>
    <row r="610" spans="39:43" x14ac:dyDescent="0.35">
      <c r="AM610" s="138"/>
      <c r="AN610" s="138"/>
      <c r="AO610" s="138"/>
      <c r="AP610" s="138"/>
      <c r="AQ610" s="138"/>
    </row>
    <row r="611" spans="39:43" x14ac:dyDescent="0.35">
      <c r="AM611" s="138"/>
      <c r="AN611" s="138"/>
      <c r="AO611" s="138"/>
      <c r="AP611" s="138"/>
      <c r="AQ611" s="138"/>
    </row>
    <row r="612" spans="39:43" x14ac:dyDescent="0.35">
      <c r="AM612" s="138"/>
      <c r="AN612" s="138"/>
      <c r="AO612" s="138"/>
      <c r="AP612" s="138"/>
      <c r="AQ612" s="138"/>
    </row>
    <row r="613" spans="39:43" x14ac:dyDescent="0.35">
      <c r="AM613" s="138"/>
      <c r="AN613" s="138"/>
      <c r="AO613" s="138"/>
      <c r="AP613" s="138"/>
      <c r="AQ613" s="138"/>
    </row>
    <row r="614" spans="39:43" x14ac:dyDescent="0.35">
      <c r="AM614" s="138"/>
      <c r="AN614" s="138"/>
      <c r="AO614" s="138"/>
      <c r="AP614" s="138"/>
      <c r="AQ614" s="138"/>
    </row>
    <row r="615" spans="39:43" x14ac:dyDescent="0.35">
      <c r="AM615" s="138"/>
      <c r="AN615" s="138"/>
      <c r="AO615" s="138"/>
      <c r="AP615" s="138"/>
      <c r="AQ615" s="138"/>
    </row>
    <row r="616" spans="39:43" x14ac:dyDescent="0.35">
      <c r="AM616" s="138"/>
      <c r="AN616" s="138"/>
      <c r="AO616" s="138"/>
      <c r="AP616" s="138"/>
      <c r="AQ616" s="138"/>
    </row>
    <row r="617" spans="39:43" x14ac:dyDescent="0.35">
      <c r="AM617" s="138"/>
      <c r="AN617" s="138"/>
      <c r="AO617" s="138"/>
      <c r="AP617" s="138"/>
      <c r="AQ617" s="138"/>
    </row>
    <row r="618" spans="39:43" x14ac:dyDescent="0.35">
      <c r="AM618" s="138"/>
      <c r="AN618" s="138"/>
      <c r="AO618" s="138"/>
      <c r="AP618" s="138"/>
      <c r="AQ618" s="138"/>
    </row>
    <row r="619" spans="39:43" x14ac:dyDescent="0.35">
      <c r="AM619" s="138"/>
      <c r="AN619" s="138"/>
      <c r="AO619" s="138"/>
      <c r="AP619" s="138"/>
      <c r="AQ619" s="138"/>
    </row>
    <row r="620" spans="39:43" x14ac:dyDescent="0.35">
      <c r="AM620" s="138"/>
      <c r="AN620" s="138"/>
      <c r="AO620" s="138"/>
      <c r="AP620" s="138"/>
      <c r="AQ620" s="138"/>
    </row>
    <row r="621" spans="39:43" x14ac:dyDescent="0.35">
      <c r="AM621" s="138"/>
      <c r="AN621" s="138"/>
      <c r="AO621" s="138"/>
      <c r="AP621" s="138"/>
      <c r="AQ621" s="138"/>
    </row>
    <row r="622" spans="39:43" x14ac:dyDescent="0.35">
      <c r="AM622" s="138"/>
      <c r="AN622" s="138"/>
      <c r="AO622" s="138"/>
      <c r="AP622" s="138"/>
      <c r="AQ622" s="138"/>
    </row>
    <row r="623" spans="39:43" x14ac:dyDescent="0.35">
      <c r="AM623" s="138"/>
      <c r="AN623" s="138"/>
      <c r="AO623" s="138"/>
      <c r="AP623" s="138"/>
      <c r="AQ623" s="138"/>
    </row>
    <row r="624" spans="39:43" x14ac:dyDescent="0.35">
      <c r="AM624" s="138"/>
      <c r="AN624" s="138"/>
      <c r="AO624" s="138"/>
      <c r="AP624" s="138"/>
      <c r="AQ624" s="138"/>
    </row>
    <row r="625" spans="39:43" x14ac:dyDescent="0.35">
      <c r="AM625" s="138"/>
      <c r="AN625" s="138"/>
      <c r="AO625" s="138"/>
      <c r="AP625" s="138"/>
      <c r="AQ625" s="138"/>
    </row>
    <row r="626" spans="39:43" x14ac:dyDescent="0.35">
      <c r="AM626" s="138"/>
      <c r="AN626" s="138"/>
      <c r="AO626" s="138"/>
      <c r="AP626" s="138"/>
      <c r="AQ626" s="138"/>
    </row>
    <row r="627" spans="39:43" x14ac:dyDescent="0.35">
      <c r="AM627" s="138"/>
      <c r="AN627" s="138"/>
      <c r="AO627" s="138"/>
      <c r="AP627" s="138"/>
      <c r="AQ627" s="138"/>
    </row>
    <row r="628" spans="39:43" x14ac:dyDescent="0.35">
      <c r="AM628" s="138"/>
      <c r="AN628" s="138"/>
      <c r="AO628" s="138"/>
      <c r="AP628" s="138"/>
      <c r="AQ628" s="138"/>
    </row>
    <row r="629" spans="39:43" x14ac:dyDescent="0.35">
      <c r="AM629" s="138"/>
      <c r="AN629" s="138"/>
      <c r="AO629" s="138"/>
      <c r="AP629" s="138"/>
      <c r="AQ629" s="138"/>
    </row>
    <row r="630" spans="39:43" x14ac:dyDescent="0.35">
      <c r="AM630" s="138"/>
      <c r="AN630" s="138"/>
      <c r="AO630" s="138"/>
      <c r="AP630" s="138"/>
      <c r="AQ630" s="138"/>
    </row>
    <row r="631" spans="39:43" x14ac:dyDescent="0.35">
      <c r="AM631" s="138"/>
      <c r="AN631" s="138"/>
      <c r="AO631" s="138"/>
      <c r="AP631" s="138"/>
      <c r="AQ631" s="138"/>
    </row>
    <row r="632" spans="39:43" x14ac:dyDescent="0.35">
      <c r="AM632" s="138"/>
      <c r="AN632" s="138"/>
      <c r="AO632" s="138"/>
      <c r="AP632" s="138"/>
      <c r="AQ632" s="138"/>
    </row>
    <row r="633" spans="39:43" x14ac:dyDescent="0.35">
      <c r="AM633" s="138"/>
      <c r="AN633" s="138"/>
      <c r="AO633" s="138"/>
      <c r="AP633" s="138"/>
      <c r="AQ633" s="138"/>
    </row>
    <row r="634" spans="39:43" x14ac:dyDescent="0.35">
      <c r="AM634" s="138"/>
      <c r="AN634" s="138"/>
      <c r="AO634" s="138"/>
      <c r="AP634" s="138"/>
      <c r="AQ634" s="138"/>
    </row>
    <row r="635" spans="39:43" x14ac:dyDescent="0.35">
      <c r="AM635" s="138"/>
      <c r="AN635" s="138"/>
      <c r="AO635" s="138"/>
      <c r="AP635" s="138"/>
      <c r="AQ635" s="138"/>
    </row>
    <row r="636" spans="39:43" x14ac:dyDescent="0.35">
      <c r="AM636" s="138"/>
      <c r="AN636" s="138"/>
      <c r="AO636" s="138"/>
      <c r="AP636" s="138"/>
      <c r="AQ636" s="138"/>
    </row>
    <row r="637" spans="39:43" x14ac:dyDescent="0.35">
      <c r="AM637" s="138"/>
      <c r="AN637" s="138"/>
      <c r="AO637" s="138"/>
      <c r="AP637" s="138"/>
      <c r="AQ637" s="138"/>
    </row>
    <row r="638" spans="39:43" x14ac:dyDescent="0.35">
      <c r="AM638" s="138"/>
      <c r="AN638" s="138"/>
      <c r="AO638" s="138"/>
      <c r="AP638" s="138"/>
      <c r="AQ638" s="138"/>
    </row>
    <row r="639" spans="39:43" x14ac:dyDescent="0.35">
      <c r="AM639" s="138"/>
      <c r="AN639" s="138"/>
      <c r="AO639" s="138"/>
      <c r="AP639" s="138"/>
      <c r="AQ639" s="138"/>
    </row>
    <row r="640" spans="39:43" x14ac:dyDescent="0.35">
      <c r="AM640" s="138"/>
      <c r="AN640" s="138"/>
      <c r="AO640" s="138"/>
      <c r="AP640" s="138"/>
      <c r="AQ640" s="138"/>
    </row>
    <row r="641" spans="39:43" x14ac:dyDescent="0.35">
      <c r="AM641" s="138"/>
      <c r="AN641" s="138"/>
      <c r="AO641" s="138"/>
      <c r="AP641" s="138"/>
      <c r="AQ641" s="138"/>
    </row>
    <row r="642" spans="39:43" x14ac:dyDescent="0.35">
      <c r="AM642" s="138"/>
      <c r="AN642" s="138"/>
      <c r="AO642" s="138"/>
      <c r="AP642" s="138"/>
      <c r="AQ642" s="138"/>
    </row>
    <row r="643" spans="39:43" x14ac:dyDescent="0.35">
      <c r="AM643" s="138"/>
      <c r="AN643" s="138"/>
      <c r="AO643" s="138"/>
      <c r="AP643" s="138"/>
      <c r="AQ643" s="138"/>
    </row>
    <row r="644" spans="39:43" x14ac:dyDescent="0.35">
      <c r="AM644" s="138"/>
      <c r="AN644" s="138"/>
      <c r="AO644" s="138"/>
      <c r="AP644" s="138"/>
      <c r="AQ644" s="138"/>
    </row>
    <row r="645" spans="39:43" x14ac:dyDescent="0.35">
      <c r="AM645" s="138"/>
      <c r="AN645" s="138"/>
      <c r="AO645" s="138"/>
      <c r="AP645" s="138"/>
      <c r="AQ645" s="138"/>
    </row>
    <row r="646" spans="39:43" x14ac:dyDescent="0.35">
      <c r="AM646" s="138"/>
      <c r="AN646" s="138"/>
      <c r="AO646" s="138"/>
      <c r="AP646" s="138"/>
      <c r="AQ646" s="138"/>
    </row>
    <row r="647" spans="39:43" x14ac:dyDescent="0.35">
      <c r="AM647" s="138"/>
      <c r="AN647" s="138"/>
      <c r="AO647" s="138"/>
      <c r="AP647" s="138"/>
      <c r="AQ647" s="138"/>
    </row>
    <row r="648" spans="39:43" x14ac:dyDescent="0.35">
      <c r="AM648" s="138"/>
      <c r="AN648" s="138"/>
      <c r="AO648" s="138"/>
      <c r="AP648" s="138"/>
      <c r="AQ648" s="138"/>
    </row>
    <row r="649" spans="39:43" x14ac:dyDescent="0.35">
      <c r="AM649" s="138"/>
      <c r="AN649" s="138"/>
      <c r="AO649" s="138"/>
      <c r="AP649" s="138"/>
      <c r="AQ649" s="138"/>
    </row>
    <row r="650" spans="39:43" x14ac:dyDescent="0.35">
      <c r="AM650" s="138"/>
      <c r="AN650" s="138"/>
      <c r="AO650" s="138"/>
      <c r="AP650" s="138"/>
      <c r="AQ650" s="138"/>
    </row>
    <row r="651" spans="39:43" x14ac:dyDescent="0.35">
      <c r="AM651" s="138"/>
      <c r="AN651" s="138"/>
      <c r="AO651" s="138"/>
      <c r="AP651" s="138"/>
      <c r="AQ651" s="138"/>
    </row>
    <row r="652" spans="39:43" x14ac:dyDescent="0.35">
      <c r="AM652" s="138"/>
      <c r="AN652" s="138"/>
      <c r="AO652" s="138"/>
      <c r="AP652" s="138"/>
      <c r="AQ652" s="138"/>
    </row>
    <row r="653" spans="39:43" x14ac:dyDescent="0.35">
      <c r="AM653" s="138"/>
      <c r="AN653" s="138"/>
      <c r="AO653" s="138"/>
      <c r="AP653" s="138"/>
      <c r="AQ653" s="138"/>
    </row>
    <row r="654" spans="39:43" x14ac:dyDescent="0.35">
      <c r="AM654" s="138"/>
      <c r="AN654" s="138"/>
      <c r="AO654" s="138"/>
      <c r="AP654" s="138"/>
      <c r="AQ654" s="138"/>
    </row>
    <row r="655" spans="39:43" x14ac:dyDescent="0.35">
      <c r="AM655" s="138"/>
      <c r="AN655" s="138"/>
      <c r="AO655" s="138"/>
      <c r="AP655" s="138"/>
      <c r="AQ655" s="138"/>
    </row>
    <row r="656" spans="39:43" x14ac:dyDescent="0.35">
      <c r="AM656" s="138"/>
      <c r="AN656" s="138"/>
      <c r="AO656" s="138"/>
      <c r="AP656" s="138"/>
      <c r="AQ656" s="138"/>
    </row>
    <row r="657" spans="39:43" x14ac:dyDescent="0.35">
      <c r="AM657" s="138"/>
      <c r="AN657" s="138"/>
      <c r="AO657" s="138"/>
      <c r="AP657" s="138"/>
      <c r="AQ657" s="138"/>
    </row>
    <row r="658" spans="39:43" x14ac:dyDescent="0.35">
      <c r="AM658" s="138"/>
      <c r="AN658" s="138"/>
      <c r="AO658" s="138"/>
      <c r="AP658" s="138"/>
      <c r="AQ658" s="138"/>
    </row>
    <row r="659" spans="39:43" x14ac:dyDescent="0.35">
      <c r="AM659" s="138"/>
      <c r="AN659" s="138"/>
      <c r="AO659" s="138"/>
      <c r="AP659" s="138"/>
      <c r="AQ659" s="138"/>
    </row>
    <row r="660" spans="39:43" x14ac:dyDescent="0.35">
      <c r="AM660" s="138"/>
      <c r="AN660" s="138"/>
      <c r="AO660" s="138"/>
      <c r="AP660" s="138"/>
      <c r="AQ660" s="138"/>
    </row>
    <row r="661" spans="39:43" x14ac:dyDescent="0.35">
      <c r="AM661" s="138"/>
      <c r="AN661" s="138"/>
      <c r="AO661" s="138"/>
      <c r="AP661" s="138"/>
      <c r="AQ661" s="138"/>
    </row>
    <row r="662" spans="39:43" x14ac:dyDescent="0.35">
      <c r="AM662" s="138"/>
      <c r="AN662" s="138"/>
      <c r="AO662" s="138"/>
      <c r="AP662" s="138"/>
      <c r="AQ662" s="138"/>
    </row>
    <row r="663" spans="39:43" x14ac:dyDescent="0.35">
      <c r="AM663" s="138"/>
      <c r="AN663" s="138"/>
      <c r="AO663" s="138"/>
      <c r="AP663" s="138"/>
      <c r="AQ663" s="138"/>
    </row>
    <row r="664" spans="39:43" x14ac:dyDescent="0.35">
      <c r="AM664" s="138"/>
      <c r="AN664" s="138"/>
      <c r="AO664" s="138"/>
      <c r="AP664" s="138"/>
      <c r="AQ664" s="138"/>
    </row>
    <row r="665" spans="39:43" x14ac:dyDescent="0.35">
      <c r="AM665" s="138"/>
      <c r="AN665" s="138"/>
      <c r="AO665" s="138"/>
      <c r="AP665" s="138"/>
      <c r="AQ665" s="138"/>
    </row>
    <row r="666" spans="39:43" x14ac:dyDescent="0.35">
      <c r="AM666" s="138"/>
      <c r="AN666" s="138"/>
      <c r="AO666" s="138"/>
      <c r="AP666" s="138"/>
      <c r="AQ666" s="138"/>
    </row>
    <row r="667" spans="39:43" x14ac:dyDescent="0.35">
      <c r="AM667" s="138"/>
      <c r="AN667" s="138"/>
      <c r="AO667" s="138"/>
      <c r="AP667" s="138"/>
      <c r="AQ667" s="138"/>
    </row>
    <row r="668" spans="39:43" x14ac:dyDescent="0.35">
      <c r="AM668" s="138"/>
      <c r="AN668" s="138"/>
      <c r="AO668" s="138"/>
      <c r="AP668" s="138"/>
      <c r="AQ668" s="138"/>
    </row>
    <row r="669" spans="39:43" x14ac:dyDescent="0.35">
      <c r="AM669" s="138"/>
      <c r="AN669" s="138"/>
      <c r="AO669" s="138"/>
      <c r="AP669" s="138"/>
      <c r="AQ669" s="138"/>
    </row>
    <row r="670" spans="39:43" x14ac:dyDescent="0.35">
      <c r="AM670" s="138"/>
      <c r="AN670" s="138"/>
      <c r="AO670" s="138"/>
      <c r="AP670" s="138"/>
      <c r="AQ670" s="138"/>
    </row>
    <row r="671" spans="39:43" x14ac:dyDescent="0.35">
      <c r="AM671" s="138"/>
      <c r="AN671" s="138"/>
      <c r="AO671" s="138"/>
      <c r="AP671" s="138"/>
      <c r="AQ671" s="138"/>
    </row>
    <row r="672" spans="39:43" x14ac:dyDescent="0.35">
      <c r="AM672" s="138"/>
      <c r="AN672" s="138"/>
      <c r="AO672" s="138"/>
      <c r="AP672" s="138"/>
      <c r="AQ672" s="138"/>
    </row>
    <row r="673" spans="39:43" x14ac:dyDescent="0.35">
      <c r="AM673" s="138"/>
      <c r="AN673" s="138"/>
      <c r="AO673" s="138"/>
      <c r="AP673" s="138"/>
      <c r="AQ673" s="138"/>
    </row>
    <row r="674" spans="39:43" x14ac:dyDescent="0.35">
      <c r="AM674" s="138"/>
      <c r="AN674" s="138"/>
      <c r="AO674" s="138"/>
      <c r="AP674" s="138"/>
      <c r="AQ674" s="138"/>
    </row>
    <row r="675" spans="39:43" x14ac:dyDescent="0.35">
      <c r="AM675" s="138"/>
      <c r="AN675" s="138"/>
      <c r="AO675" s="138"/>
      <c r="AP675" s="138"/>
      <c r="AQ675" s="138"/>
    </row>
    <row r="676" spans="39:43" x14ac:dyDescent="0.35">
      <c r="AM676" s="138"/>
      <c r="AN676" s="138"/>
      <c r="AO676" s="138"/>
      <c r="AP676" s="138"/>
      <c r="AQ676" s="138"/>
    </row>
    <row r="677" spans="39:43" x14ac:dyDescent="0.35">
      <c r="AM677" s="138"/>
      <c r="AN677" s="138"/>
      <c r="AO677" s="138"/>
      <c r="AP677" s="138"/>
      <c r="AQ677" s="138"/>
    </row>
    <row r="678" spans="39:43" x14ac:dyDescent="0.35">
      <c r="AM678" s="138"/>
      <c r="AN678" s="138"/>
      <c r="AO678" s="138"/>
      <c r="AP678" s="138"/>
      <c r="AQ678" s="138"/>
    </row>
    <row r="679" spans="39:43" x14ac:dyDescent="0.35">
      <c r="AM679" s="138"/>
      <c r="AN679" s="138"/>
      <c r="AO679" s="138"/>
      <c r="AP679" s="138"/>
      <c r="AQ679" s="138"/>
    </row>
    <row r="680" spans="39:43" x14ac:dyDescent="0.35">
      <c r="AM680" s="138"/>
      <c r="AN680" s="138"/>
      <c r="AO680" s="138"/>
      <c r="AP680" s="138"/>
      <c r="AQ680" s="138"/>
    </row>
    <row r="681" spans="39:43" x14ac:dyDescent="0.35">
      <c r="AM681" s="138"/>
      <c r="AN681" s="138"/>
      <c r="AO681" s="138"/>
      <c r="AP681" s="138"/>
      <c r="AQ681" s="138"/>
    </row>
    <row r="682" spans="39:43" x14ac:dyDescent="0.35">
      <c r="AM682" s="138"/>
      <c r="AN682" s="138"/>
      <c r="AO682" s="138"/>
      <c r="AP682" s="138"/>
      <c r="AQ682" s="138"/>
    </row>
    <row r="683" spans="39:43" x14ac:dyDescent="0.35">
      <c r="AM683" s="138"/>
      <c r="AN683" s="138"/>
      <c r="AO683" s="138"/>
      <c r="AP683" s="138"/>
      <c r="AQ683" s="138"/>
    </row>
    <row r="684" spans="39:43" x14ac:dyDescent="0.35">
      <c r="AM684" s="138"/>
      <c r="AN684" s="138"/>
      <c r="AO684" s="138"/>
      <c r="AP684" s="138"/>
      <c r="AQ684" s="138"/>
    </row>
    <row r="685" spans="39:43" x14ac:dyDescent="0.35">
      <c r="AM685" s="138"/>
      <c r="AN685" s="138"/>
      <c r="AO685" s="138"/>
      <c r="AP685" s="138"/>
      <c r="AQ685" s="138"/>
    </row>
    <row r="686" spans="39:43" x14ac:dyDescent="0.35">
      <c r="AM686" s="138"/>
      <c r="AN686" s="138"/>
      <c r="AO686" s="138"/>
      <c r="AP686" s="138"/>
      <c r="AQ686" s="138"/>
    </row>
    <row r="687" spans="39:43" x14ac:dyDescent="0.35">
      <c r="AM687" s="138"/>
      <c r="AN687" s="138"/>
      <c r="AO687" s="138"/>
      <c r="AP687" s="138"/>
      <c r="AQ687" s="138"/>
    </row>
    <row r="688" spans="39:43" x14ac:dyDescent="0.35">
      <c r="AM688" s="138"/>
      <c r="AN688" s="138"/>
      <c r="AO688" s="138"/>
      <c r="AP688" s="138"/>
      <c r="AQ688" s="138"/>
    </row>
    <row r="689" spans="39:43" x14ac:dyDescent="0.35">
      <c r="AM689" s="138"/>
      <c r="AN689" s="138"/>
      <c r="AO689" s="138"/>
      <c r="AP689" s="138"/>
      <c r="AQ689" s="138"/>
    </row>
    <row r="690" spans="39:43" x14ac:dyDescent="0.35">
      <c r="AM690" s="138"/>
      <c r="AN690" s="138"/>
      <c r="AO690" s="138"/>
      <c r="AP690" s="138"/>
      <c r="AQ690" s="138"/>
    </row>
    <row r="691" spans="39:43" x14ac:dyDescent="0.35">
      <c r="AM691" s="138"/>
      <c r="AN691" s="138"/>
      <c r="AO691" s="138"/>
      <c r="AP691" s="138"/>
      <c r="AQ691" s="138"/>
    </row>
    <row r="692" spans="39:43" x14ac:dyDescent="0.35">
      <c r="AM692" s="138"/>
      <c r="AN692" s="138"/>
      <c r="AO692" s="138"/>
      <c r="AP692" s="138"/>
      <c r="AQ692" s="138"/>
    </row>
    <row r="693" spans="39:43" x14ac:dyDescent="0.35">
      <c r="AM693" s="138"/>
      <c r="AN693" s="138"/>
      <c r="AO693" s="138"/>
      <c r="AP693" s="138"/>
      <c r="AQ693" s="138"/>
    </row>
    <row r="694" spans="39:43" x14ac:dyDescent="0.35">
      <c r="AM694" s="138"/>
      <c r="AN694" s="138"/>
      <c r="AO694" s="138"/>
      <c r="AP694" s="138"/>
      <c r="AQ694" s="138"/>
    </row>
    <row r="695" spans="39:43" x14ac:dyDescent="0.35">
      <c r="AM695" s="138"/>
      <c r="AN695" s="138"/>
      <c r="AO695" s="138"/>
      <c r="AP695" s="138"/>
      <c r="AQ695" s="138"/>
    </row>
    <row r="696" spans="39:43" x14ac:dyDescent="0.35">
      <c r="AM696" s="138"/>
      <c r="AN696" s="138"/>
      <c r="AO696" s="138"/>
      <c r="AP696" s="138"/>
      <c r="AQ696" s="138"/>
    </row>
    <row r="697" spans="39:43" x14ac:dyDescent="0.35">
      <c r="AM697" s="138"/>
      <c r="AN697" s="138"/>
      <c r="AO697" s="138"/>
      <c r="AP697" s="138"/>
      <c r="AQ697" s="138"/>
    </row>
    <row r="698" spans="39:43" x14ac:dyDescent="0.35">
      <c r="AM698" s="138"/>
      <c r="AN698" s="138"/>
      <c r="AO698" s="138"/>
      <c r="AP698" s="138"/>
      <c r="AQ698" s="138"/>
    </row>
    <row r="699" spans="39:43" x14ac:dyDescent="0.35">
      <c r="AM699" s="138"/>
      <c r="AN699" s="138"/>
      <c r="AO699" s="138"/>
      <c r="AP699" s="138"/>
      <c r="AQ699" s="138"/>
    </row>
    <row r="700" spans="39:43" x14ac:dyDescent="0.35">
      <c r="AM700" s="138"/>
      <c r="AN700" s="138"/>
      <c r="AO700" s="138"/>
      <c r="AP700" s="138"/>
      <c r="AQ700" s="138"/>
    </row>
    <row r="701" spans="39:43" x14ac:dyDescent="0.35">
      <c r="AM701" s="138"/>
      <c r="AN701" s="138"/>
      <c r="AO701" s="138"/>
      <c r="AP701" s="138"/>
      <c r="AQ701" s="138"/>
    </row>
    <row r="702" spans="39:43" x14ac:dyDescent="0.35">
      <c r="AM702" s="138"/>
      <c r="AN702" s="138"/>
      <c r="AO702" s="138"/>
      <c r="AP702" s="138"/>
      <c r="AQ702" s="138"/>
    </row>
    <row r="703" spans="39:43" x14ac:dyDescent="0.35">
      <c r="AM703" s="138"/>
      <c r="AN703" s="138"/>
      <c r="AO703" s="138"/>
      <c r="AP703" s="138"/>
      <c r="AQ703" s="138"/>
    </row>
    <row r="704" spans="39:43" x14ac:dyDescent="0.35">
      <c r="AM704" s="138"/>
      <c r="AN704" s="138"/>
      <c r="AO704" s="138"/>
      <c r="AP704" s="138"/>
      <c r="AQ704" s="138"/>
    </row>
    <row r="705" spans="39:43" x14ac:dyDescent="0.35">
      <c r="AM705" s="138"/>
      <c r="AN705" s="138"/>
      <c r="AO705" s="138"/>
      <c r="AP705" s="138"/>
      <c r="AQ705" s="138"/>
    </row>
    <row r="706" spans="39:43" x14ac:dyDescent="0.35">
      <c r="AM706" s="138"/>
      <c r="AN706" s="138"/>
      <c r="AO706" s="138"/>
      <c r="AP706" s="138"/>
      <c r="AQ706" s="138"/>
    </row>
    <row r="707" spans="39:43" x14ac:dyDescent="0.35">
      <c r="AM707" s="138"/>
      <c r="AN707" s="138"/>
      <c r="AO707" s="138"/>
      <c r="AP707" s="138"/>
      <c r="AQ707" s="138"/>
    </row>
    <row r="708" spans="39:43" x14ac:dyDescent="0.35">
      <c r="AM708" s="138"/>
      <c r="AN708" s="138"/>
      <c r="AO708" s="138"/>
      <c r="AP708" s="138"/>
      <c r="AQ708" s="138"/>
    </row>
    <row r="709" spans="39:43" x14ac:dyDescent="0.35">
      <c r="AM709" s="138"/>
      <c r="AN709" s="138"/>
      <c r="AO709" s="138"/>
      <c r="AP709" s="138"/>
      <c r="AQ709" s="138"/>
    </row>
    <row r="710" spans="39:43" x14ac:dyDescent="0.35">
      <c r="AM710" s="138"/>
      <c r="AN710" s="138"/>
      <c r="AO710" s="138"/>
      <c r="AP710" s="138"/>
      <c r="AQ710" s="138"/>
    </row>
    <row r="711" spans="39:43" x14ac:dyDescent="0.35">
      <c r="AM711" s="138"/>
      <c r="AN711" s="138"/>
      <c r="AO711" s="138"/>
      <c r="AP711" s="138"/>
      <c r="AQ711" s="138"/>
    </row>
    <row r="712" spans="39:43" x14ac:dyDescent="0.35">
      <c r="AM712" s="138"/>
      <c r="AN712" s="138"/>
      <c r="AO712" s="138"/>
      <c r="AP712" s="138"/>
      <c r="AQ712" s="138"/>
    </row>
    <row r="713" spans="39:43" x14ac:dyDescent="0.35">
      <c r="AM713" s="138"/>
      <c r="AN713" s="138"/>
      <c r="AO713" s="138"/>
      <c r="AP713" s="138"/>
      <c r="AQ713" s="138"/>
    </row>
    <row r="714" spans="39:43" x14ac:dyDescent="0.35">
      <c r="AM714" s="138"/>
      <c r="AN714" s="138"/>
      <c r="AO714" s="138"/>
      <c r="AP714" s="138"/>
      <c r="AQ714" s="138"/>
    </row>
    <row r="715" spans="39:43" x14ac:dyDescent="0.35">
      <c r="AM715" s="138"/>
      <c r="AN715" s="138"/>
      <c r="AO715" s="138"/>
      <c r="AP715" s="138"/>
      <c r="AQ715" s="138"/>
    </row>
    <row r="716" spans="39:43" x14ac:dyDescent="0.35">
      <c r="AM716" s="138"/>
      <c r="AN716" s="138"/>
      <c r="AO716" s="138"/>
      <c r="AP716" s="138"/>
      <c r="AQ716" s="138"/>
    </row>
    <row r="717" spans="39:43" x14ac:dyDescent="0.35">
      <c r="AM717" s="138"/>
      <c r="AN717" s="138"/>
      <c r="AO717" s="138"/>
      <c r="AP717" s="138"/>
      <c r="AQ717" s="138"/>
    </row>
    <row r="718" spans="39:43" x14ac:dyDescent="0.35">
      <c r="AM718" s="138"/>
      <c r="AN718" s="138"/>
      <c r="AO718" s="138"/>
      <c r="AP718" s="138"/>
      <c r="AQ718" s="138"/>
    </row>
    <row r="719" spans="39:43" x14ac:dyDescent="0.35">
      <c r="AM719" s="138"/>
      <c r="AN719" s="138"/>
      <c r="AO719" s="138"/>
      <c r="AP719" s="138"/>
      <c r="AQ719" s="138"/>
    </row>
    <row r="720" spans="39:43" x14ac:dyDescent="0.35">
      <c r="AM720" s="138"/>
      <c r="AN720" s="138"/>
      <c r="AO720" s="138"/>
      <c r="AP720" s="138"/>
      <c r="AQ720" s="138"/>
    </row>
    <row r="721" spans="39:43" x14ac:dyDescent="0.35">
      <c r="AM721" s="138"/>
      <c r="AN721" s="138"/>
      <c r="AO721" s="138"/>
      <c r="AP721" s="138"/>
      <c r="AQ721" s="138"/>
    </row>
    <row r="722" spans="39:43" x14ac:dyDescent="0.35">
      <c r="AM722" s="138"/>
      <c r="AN722" s="138"/>
      <c r="AO722" s="138"/>
      <c r="AP722" s="138"/>
      <c r="AQ722" s="138"/>
    </row>
    <row r="723" spans="39:43" x14ac:dyDescent="0.35">
      <c r="AM723" s="138"/>
      <c r="AN723" s="138"/>
      <c r="AO723" s="138"/>
      <c r="AP723" s="138"/>
      <c r="AQ723" s="138"/>
    </row>
    <row r="724" spans="39:43" x14ac:dyDescent="0.35">
      <c r="AM724" s="138"/>
      <c r="AN724" s="138"/>
      <c r="AO724" s="138"/>
      <c r="AP724" s="138"/>
      <c r="AQ724" s="138"/>
    </row>
    <row r="725" spans="39:43" x14ac:dyDescent="0.35">
      <c r="AM725" s="138"/>
      <c r="AN725" s="138"/>
      <c r="AO725" s="138"/>
      <c r="AP725" s="138"/>
      <c r="AQ725" s="138"/>
    </row>
    <row r="726" spans="39:43" x14ac:dyDescent="0.35">
      <c r="AM726" s="138"/>
      <c r="AN726" s="138"/>
      <c r="AO726" s="138"/>
      <c r="AP726" s="138"/>
      <c r="AQ726" s="138"/>
    </row>
    <row r="727" spans="39:43" x14ac:dyDescent="0.35">
      <c r="AM727" s="138"/>
      <c r="AN727" s="138"/>
      <c r="AO727" s="138"/>
      <c r="AP727" s="138"/>
      <c r="AQ727" s="138"/>
    </row>
    <row r="728" spans="39:43" x14ac:dyDescent="0.35">
      <c r="AM728" s="138"/>
      <c r="AN728" s="138"/>
      <c r="AO728" s="138"/>
      <c r="AP728" s="138"/>
      <c r="AQ728" s="138"/>
    </row>
    <row r="729" spans="39:43" x14ac:dyDescent="0.35">
      <c r="AM729" s="138"/>
      <c r="AN729" s="138"/>
      <c r="AO729" s="138"/>
      <c r="AP729" s="138"/>
      <c r="AQ729" s="138"/>
    </row>
    <row r="730" spans="39:43" x14ac:dyDescent="0.35">
      <c r="AM730" s="138"/>
      <c r="AN730" s="138"/>
      <c r="AO730" s="138"/>
      <c r="AP730" s="138"/>
      <c r="AQ730" s="138"/>
    </row>
    <row r="731" spans="39:43" x14ac:dyDescent="0.35">
      <c r="AM731" s="138"/>
      <c r="AN731" s="138"/>
      <c r="AO731" s="138"/>
      <c r="AP731" s="138"/>
      <c r="AQ731" s="138"/>
    </row>
    <row r="732" spans="39:43" x14ac:dyDescent="0.35">
      <c r="AM732" s="138"/>
      <c r="AN732" s="138"/>
      <c r="AO732" s="138"/>
      <c r="AP732" s="138"/>
      <c r="AQ732" s="138"/>
    </row>
    <row r="733" spans="39:43" x14ac:dyDescent="0.35">
      <c r="AM733" s="138"/>
      <c r="AN733" s="138"/>
      <c r="AO733" s="138"/>
      <c r="AP733" s="138"/>
      <c r="AQ733" s="138"/>
    </row>
    <row r="734" spans="39:43" x14ac:dyDescent="0.35">
      <c r="AM734" s="138"/>
      <c r="AN734" s="138"/>
      <c r="AO734" s="138"/>
      <c r="AP734" s="138"/>
      <c r="AQ734" s="138"/>
    </row>
    <row r="735" spans="39:43" x14ac:dyDescent="0.35">
      <c r="AM735" s="138"/>
      <c r="AN735" s="138"/>
      <c r="AO735" s="138"/>
      <c r="AP735" s="138"/>
      <c r="AQ735" s="138"/>
    </row>
    <row r="736" spans="39:43" x14ac:dyDescent="0.35">
      <c r="AM736" s="138"/>
      <c r="AN736" s="138"/>
      <c r="AO736" s="138"/>
      <c r="AP736" s="138"/>
      <c r="AQ736" s="138"/>
    </row>
    <row r="737" spans="39:43" x14ac:dyDescent="0.35">
      <c r="AM737" s="138"/>
      <c r="AN737" s="138"/>
      <c r="AO737" s="138"/>
      <c r="AP737" s="138"/>
      <c r="AQ737" s="138"/>
    </row>
    <row r="738" spans="39:43" x14ac:dyDescent="0.35">
      <c r="AM738" s="138"/>
      <c r="AN738" s="138"/>
      <c r="AO738" s="138"/>
      <c r="AP738" s="138"/>
      <c r="AQ738" s="138"/>
    </row>
    <row r="739" spans="39:43" x14ac:dyDescent="0.35">
      <c r="AM739" s="138"/>
      <c r="AN739" s="138"/>
      <c r="AO739" s="138"/>
      <c r="AP739" s="138"/>
      <c r="AQ739" s="138"/>
    </row>
    <row r="740" spans="39:43" x14ac:dyDescent="0.35">
      <c r="AM740" s="138"/>
      <c r="AN740" s="138"/>
      <c r="AO740" s="138"/>
      <c r="AP740" s="138"/>
      <c r="AQ740" s="138"/>
    </row>
    <row r="741" spans="39:43" x14ac:dyDescent="0.35">
      <c r="AM741" s="138"/>
      <c r="AN741" s="138"/>
      <c r="AO741" s="138"/>
      <c r="AP741" s="138"/>
      <c r="AQ741" s="138"/>
    </row>
    <row r="742" spans="39:43" x14ac:dyDescent="0.35">
      <c r="AM742" s="138"/>
      <c r="AN742" s="138"/>
      <c r="AO742" s="138"/>
      <c r="AP742" s="138"/>
      <c r="AQ742" s="138"/>
    </row>
    <row r="743" spans="39:43" x14ac:dyDescent="0.35">
      <c r="AM743" s="138"/>
      <c r="AN743" s="138"/>
      <c r="AO743" s="138"/>
      <c r="AP743" s="138"/>
      <c r="AQ743" s="138"/>
    </row>
    <row r="744" spans="39:43" x14ac:dyDescent="0.35">
      <c r="AM744" s="138"/>
      <c r="AN744" s="138"/>
      <c r="AO744" s="138"/>
      <c r="AP744" s="138"/>
      <c r="AQ744" s="138"/>
    </row>
    <row r="745" spans="39:43" x14ac:dyDescent="0.35">
      <c r="AM745" s="138"/>
      <c r="AN745" s="138"/>
      <c r="AO745" s="138"/>
      <c r="AP745" s="138"/>
      <c r="AQ745" s="138"/>
    </row>
    <row r="746" spans="39:43" x14ac:dyDescent="0.35">
      <c r="AM746" s="138"/>
      <c r="AN746" s="138"/>
      <c r="AO746" s="138"/>
      <c r="AP746" s="138"/>
      <c r="AQ746" s="138"/>
    </row>
    <row r="747" spans="39:43" x14ac:dyDescent="0.35">
      <c r="AM747" s="138"/>
      <c r="AN747" s="138"/>
      <c r="AO747" s="138"/>
      <c r="AP747" s="138"/>
      <c r="AQ747" s="138"/>
    </row>
    <row r="748" spans="39:43" x14ac:dyDescent="0.35">
      <c r="AM748" s="138"/>
      <c r="AN748" s="138"/>
      <c r="AO748" s="138"/>
      <c r="AP748" s="138"/>
      <c r="AQ748" s="138"/>
    </row>
    <row r="749" spans="39:43" x14ac:dyDescent="0.35">
      <c r="AM749" s="138"/>
      <c r="AN749" s="138"/>
      <c r="AO749" s="138"/>
      <c r="AP749" s="138"/>
      <c r="AQ749" s="138"/>
    </row>
    <row r="750" spans="39:43" x14ac:dyDescent="0.35">
      <c r="AM750" s="138"/>
      <c r="AN750" s="138"/>
      <c r="AO750" s="138"/>
      <c r="AP750" s="138"/>
      <c r="AQ750" s="138"/>
    </row>
    <row r="751" spans="39:43" x14ac:dyDescent="0.35">
      <c r="AM751" s="138"/>
      <c r="AN751" s="138"/>
      <c r="AO751" s="138"/>
      <c r="AP751" s="138"/>
      <c r="AQ751" s="138"/>
    </row>
    <row r="752" spans="39:43" x14ac:dyDescent="0.35">
      <c r="AM752" s="138"/>
      <c r="AN752" s="138"/>
      <c r="AO752" s="138"/>
      <c r="AP752" s="138"/>
      <c r="AQ752" s="138"/>
    </row>
    <row r="753" spans="39:43" x14ac:dyDescent="0.35">
      <c r="AM753" s="138"/>
      <c r="AN753" s="138"/>
      <c r="AO753" s="138"/>
      <c r="AP753" s="138"/>
      <c r="AQ753" s="138"/>
    </row>
    <row r="754" spans="39:43" x14ac:dyDescent="0.35">
      <c r="AM754" s="138"/>
      <c r="AN754" s="138"/>
      <c r="AO754" s="138"/>
      <c r="AP754" s="138"/>
      <c r="AQ754" s="138"/>
    </row>
    <row r="755" spans="39:43" x14ac:dyDescent="0.35">
      <c r="AM755" s="138"/>
      <c r="AN755" s="138"/>
      <c r="AO755" s="138"/>
      <c r="AP755" s="138"/>
      <c r="AQ755" s="138"/>
    </row>
    <row r="756" spans="39:43" x14ac:dyDescent="0.35">
      <c r="AM756" s="138"/>
      <c r="AN756" s="138"/>
      <c r="AO756" s="138"/>
      <c r="AP756" s="138"/>
      <c r="AQ756" s="138"/>
    </row>
    <row r="757" spans="39:43" x14ac:dyDescent="0.35">
      <c r="AM757" s="138"/>
      <c r="AN757" s="138"/>
      <c r="AO757" s="138"/>
      <c r="AP757" s="138"/>
      <c r="AQ757" s="138"/>
    </row>
    <row r="758" spans="39:43" x14ac:dyDescent="0.35">
      <c r="AM758" s="138"/>
      <c r="AN758" s="138"/>
      <c r="AO758" s="138"/>
      <c r="AP758" s="138"/>
      <c r="AQ758" s="138"/>
    </row>
    <row r="759" spans="39:43" x14ac:dyDescent="0.35">
      <c r="AM759" s="138"/>
      <c r="AN759" s="138"/>
      <c r="AO759" s="138"/>
      <c r="AP759" s="138"/>
      <c r="AQ759" s="138"/>
    </row>
    <row r="760" spans="39:43" x14ac:dyDescent="0.35">
      <c r="AM760" s="138"/>
      <c r="AN760" s="138"/>
      <c r="AO760" s="138"/>
      <c r="AP760" s="138"/>
      <c r="AQ760" s="138"/>
    </row>
    <row r="761" spans="39:43" x14ac:dyDescent="0.35">
      <c r="AM761" s="138"/>
      <c r="AN761" s="138"/>
      <c r="AO761" s="138"/>
      <c r="AP761" s="138"/>
      <c r="AQ761" s="138"/>
    </row>
    <row r="762" spans="39:43" x14ac:dyDescent="0.35">
      <c r="AM762" s="138"/>
      <c r="AN762" s="138"/>
      <c r="AO762" s="138"/>
      <c r="AP762" s="138"/>
      <c r="AQ762" s="138"/>
    </row>
    <row r="763" spans="39:43" x14ac:dyDescent="0.35">
      <c r="AM763" s="138"/>
      <c r="AN763" s="138"/>
      <c r="AO763" s="138"/>
      <c r="AP763" s="138"/>
      <c r="AQ763" s="138"/>
    </row>
    <row r="764" spans="39:43" x14ac:dyDescent="0.35">
      <c r="AM764" s="138"/>
      <c r="AN764" s="138"/>
      <c r="AO764" s="138"/>
      <c r="AP764" s="138"/>
      <c r="AQ764" s="138"/>
    </row>
    <row r="765" spans="39:43" x14ac:dyDescent="0.35">
      <c r="AM765" s="138"/>
      <c r="AN765" s="138"/>
      <c r="AO765" s="138"/>
      <c r="AP765" s="138"/>
      <c r="AQ765" s="138"/>
    </row>
    <row r="766" spans="39:43" x14ac:dyDescent="0.35">
      <c r="AM766" s="138"/>
      <c r="AN766" s="138"/>
      <c r="AO766" s="138"/>
      <c r="AP766" s="138"/>
      <c r="AQ766" s="138"/>
    </row>
    <row r="767" spans="39:43" x14ac:dyDescent="0.35">
      <c r="AM767" s="138"/>
      <c r="AN767" s="138"/>
      <c r="AO767" s="138"/>
      <c r="AP767" s="138"/>
      <c r="AQ767" s="138"/>
    </row>
    <row r="768" spans="39:43" x14ac:dyDescent="0.35">
      <c r="AM768" s="138"/>
      <c r="AN768" s="138"/>
      <c r="AO768" s="138"/>
      <c r="AP768" s="138"/>
      <c r="AQ768" s="138"/>
    </row>
    <row r="769" spans="39:43" x14ac:dyDescent="0.35">
      <c r="AM769" s="138"/>
      <c r="AN769" s="138"/>
      <c r="AO769" s="138"/>
      <c r="AP769" s="138"/>
      <c r="AQ769" s="138"/>
    </row>
    <row r="770" spans="39:43" x14ac:dyDescent="0.35">
      <c r="AM770" s="138"/>
      <c r="AN770" s="138"/>
      <c r="AO770" s="138"/>
      <c r="AP770" s="138"/>
      <c r="AQ770" s="138"/>
    </row>
    <row r="771" spans="39:43" x14ac:dyDescent="0.35">
      <c r="AM771" s="138"/>
      <c r="AN771" s="138"/>
      <c r="AO771" s="138"/>
      <c r="AP771" s="138"/>
      <c r="AQ771" s="138"/>
    </row>
    <row r="772" spans="39:43" x14ac:dyDescent="0.35">
      <c r="AM772" s="138"/>
      <c r="AN772" s="138"/>
      <c r="AO772" s="138"/>
      <c r="AP772" s="138"/>
      <c r="AQ772" s="138"/>
    </row>
    <row r="773" spans="39:43" x14ac:dyDescent="0.35">
      <c r="AM773" s="138"/>
      <c r="AN773" s="138"/>
      <c r="AO773" s="138"/>
      <c r="AP773" s="138"/>
      <c r="AQ773" s="138"/>
    </row>
    <row r="774" spans="39:43" x14ac:dyDescent="0.35">
      <c r="AM774" s="138"/>
      <c r="AN774" s="138"/>
      <c r="AO774" s="138"/>
      <c r="AP774" s="138"/>
      <c r="AQ774" s="138"/>
    </row>
    <row r="775" spans="39:43" x14ac:dyDescent="0.35">
      <c r="AM775" s="138"/>
      <c r="AN775" s="138"/>
      <c r="AO775" s="138"/>
      <c r="AP775" s="138"/>
      <c r="AQ775" s="138"/>
    </row>
    <row r="776" spans="39:43" x14ac:dyDescent="0.35">
      <c r="AM776" s="138"/>
      <c r="AN776" s="138"/>
      <c r="AO776" s="138"/>
      <c r="AP776" s="138"/>
      <c r="AQ776" s="138"/>
    </row>
    <row r="777" spans="39:43" x14ac:dyDescent="0.35">
      <c r="AM777" s="138"/>
      <c r="AN777" s="138"/>
      <c r="AO777" s="138"/>
      <c r="AP777" s="138"/>
      <c r="AQ777" s="138"/>
    </row>
    <row r="778" spans="39:43" x14ac:dyDescent="0.35">
      <c r="AM778" s="138"/>
      <c r="AN778" s="138"/>
      <c r="AO778" s="138"/>
      <c r="AP778" s="138"/>
      <c r="AQ778" s="138"/>
    </row>
    <row r="779" spans="39:43" x14ac:dyDescent="0.35">
      <c r="AM779" s="138"/>
      <c r="AN779" s="138"/>
      <c r="AO779" s="138"/>
      <c r="AP779" s="138"/>
      <c r="AQ779" s="138"/>
    </row>
    <row r="780" spans="39:43" x14ac:dyDescent="0.35">
      <c r="AM780" s="138"/>
      <c r="AN780" s="138"/>
      <c r="AO780" s="138"/>
      <c r="AP780" s="138"/>
      <c r="AQ780" s="138"/>
    </row>
    <row r="781" spans="39:43" x14ac:dyDescent="0.35">
      <c r="AM781" s="138"/>
      <c r="AN781" s="138"/>
      <c r="AO781" s="138"/>
      <c r="AP781" s="138"/>
      <c r="AQ781" s="138"/>
    </row>
    <row r="782" spans="39:43" x14ac:dyDescent="0.35">
      <c r="AM782" s="138"/>
      <c r="AN782" s="138"/>
      <c r="AO782" s="138"/>
      <c r="AP782" s="138"/>
      <c r="AQ782" s="138"/>
    </row>
    <row r="783" spans="39:43" x14ac:dyDescent="0.35">
      <c r="AM783" s="138"/>
      <c r="AN783" s="138"/>
      <c r="AO783" s="138"/>
      <c r="AP783" s="138"/>
      <c r="AQ783" s="138"/>
    </row>
    <row r="784" spans="39:43" x14ac:dyDescent="0.35">
      <c r="AM784" s="138"/>
      <c r="AN784" s="138"/>
      <c r="AO784" s="138"/>
      <c r="AP784" s="138"/>
      <c r="AQ784" s="138"/>
    </row>
    <row r="785" spans="39:43" x14ac:dyDescent="0.35">
      <c r="AM785" s="138"/>
      <c r="AN785" s="138"/>
      <c r="AO785" s="138"/>
      <c r="AP785" s="138"/>
      <c r="AQ785" s="138"/>
    </row>
    <row r="786" spans="39:43" x14ac:dyDescent="0.35">
      <c r="AM786" s="138"/>
      <c r="AN786" s="138"/>
      <c r="AO786" s="138"/>
      <c r="AP786" s="138"/>
      <c r="AQ786" s="138"/>
    </row>
    <row r="787" spans="39:43" x14ac:dyDescent="0.35">
      <c r="AM787" s="138"/>
      <c r="AN787" s="138"/>
      <c r="AO787" s="138"/>
      <c r="AP787" s="138"/>
      <c r="AQ787" s="138"/>
    </row>
    <row r="788" spans="39:43" x14ac:dyDescent="0.35">
      <c r="AM788" s="138"/>
      <c r="AN788" s="138"/>
      <c r="AO788" s="138"/>
      <c r="AP788" s="138"/>
      <c r="AQ788" s="138"/>
    </row>
    <row r="789" spans="39:43" x14ac:dyDescent="0.35">
      <c r="AM789" s="138"/>
      <c r="AN789" s="138"/>
      <c r="AO789" s="138"/>
      <c r="AP789" s="138"/>
      <c r="AQ789" s="138"/>
    </row>
    <row r="790" spans="39:43" x14ac:dyDescent="0.35">
      <c r="AM790" s="138"/>
      <c r="AN790" s="138"/>
      <c r="AO790" s="138"/>
      <c r="AP790" s="138"/>
      <c r="AQ790" s="138"/>
    </row>
    <row r="791" spans="39:43" x14ac:dyDescent="0.35">
      <c r="AM791" s="138"/>
      <c r="AN791" s="138"/>
      <c r="AO791" s="138"/>
      <c r="AP791" s="138"/>
      <c r="AQ791" s="138"/>
    </row>
    <row r="792" spans="39:43" x14ac:dyDescent="0.35">
      <c r="AM792" s="138"/>
      <c r="AN792" s="138"/>
      <c r="AO792" s="138"/>
      <c r="AP792" s="138"/>
      <c r="AQ792" s="138"/>
    </row>
    <row r="793" spans="39:43" x14ac:dyDescent="0.35">
      <c r="AM793" s="138"/>
      <c r="AN793" s="138"/>
      <c r="AO793" s="138"/>
      <c r="AP793" s="138"/>
      <c r="AQ793" s="138"/>
    </row>
    <row r="794" spans="39:43" x14ac:dyDescent="0.35">
      <c r="AM794" s="138"/>
      <c r="AN794" s="138"/>
      <c r="AO794" s="138"/>
      <c r="AP794" s="138"/>
      <c r="AQ794" s="138"/>
    </row>
    <row r="795" spans="39:43" x14ac:dyDescent="0.35">
      <c r="AM795" s="138"/>
      <c r="AN795" s="138"/>
      <c r="AO795" s="138"/>
      <c r="AP795" s="138"/>
      <c r="AQ795" s="138"/>
    </row>
    <row r="796" spans="39:43" x14ac:dyDescent="0.35">
      <c r="AM796" s="138"/>
      <c r="AN796" s="138"/>
      <c r="AO796" s="138"/>
      <c r="AP796" s="138"/>
      <c r="AQ796" s="138"/>
    </row>
    <row r="797" spans="39:43" x14ac:dyDescent="0.35">
      <c r="AM797" s="138"/>
      <c r="AN797" s="138"/>
      <c r="AO797" s="138"/>
      <c r="AP797" s="138"/>
      <c r="AQ797" s="138"/>
    </row>
    <row r="798" spans="39:43" x14ac:dyDescent="0.35">
      <c r="AM798" s="138"/>
      <c r="AN798" s="138"/>
      <c r="AO798" s="138"/>
      <c r="AP798" s="138"/>
      <c r="AQ798" s="138"/>
    </row>
    <row r="799" spans="39:43" x14ac:dyDescent="0.35">
      <c r="AM799" s="138"/>
      <c r="AN799" s="138"/>
      <c r="AO799" s="138"/>
      <c r="AP799" s="138"/>
      <c r="AQ799" s="138"/>
    </row>
    <row r="800" spans="39:43" x14ac:dyDescent="0.35">
      <c r="AM800" s="138"/>
      <c r="AN800" s="138"/>
      <c r="AO800" s="138"/>
      <c r="AP800" s="138"/>
      <c r="AQ800" s="138"/>
    </row>
    <row r="801" spans="39:43" x14ac:dyDescent="0.35">
      <c r="AM801" s="138"/>
      <c r="AN801" s="138"/>
      <c r="AO801" s="138"/>
      <c r="AP801" s="138"/>
      <c r="AQ801" s="138"/>
    </row>
    <row r="802" spans="39:43" x14ac:dyDescent="0.35">
      <c r="AM802" s="138"/>
      <c r="AN802" s="138"/>
      <c r="AO802" s="138"/>
      <c r="AP802" s="138"/>
      <c r="AQ802" s="138"/>
    </row>
    <row r="803" spans="39:43" x14ac:dyDescent="0.35">
      <c r="AM803" s="138"/>
      <c r="AN803" s="138"/>
      <c r="AO803" s="138"/>
      <c r="AP803" s="138"/>
      <c r="AQ803" s="138"/>
    </row>
    <row r="804" spans="39:43" x14ac:dyDescent="0.35">
      <c r="AM804" s="138"/>
      <c r="AN804" s="138"/>
      <c r="AO804" s="138"/>
      <c r="AP804" s="138"/>
      <c r="AQ804" s="138"/>
    </row>
    <row r="805" spans="39:43" x14ac:dyDescent="0.35">
      <c r="AM805" s="138"/>
      <c r="AN805" s="138"/>
      <c r="AO805" s="138"/>
      <c r="AP805" s="138"/>
      <c r="AQ805" s="138"/>
    </row>
    <row r="806" spans="39:43" x14ac:dyDescent="0.35">
      <c r="AM806" s="138"/>
      <c r="AN806" s="138"/>
      <c r="AO806" s="138"/>
      <c r="AP806" s="138"/>
      <c r="AQ806" s="138"/>
    </row>
    <row r="807" spans="39:43" x14ac:dyDescent="0.35">
      <c r="AM807" s="138"/>
      <c r="AN807" s="138"/>
      <c r="AO807" s="138"/>
      <c r="AP807" s="138"/>
      <c r="AQ807" s="138"/>
    </row>
    <row r="808" spans="39:43" x14ac:dyDescent="0.35">
      <c r="AM808" s="138"/>
      <c r="AN808" s="138"/>
      <c r="AO808" s="138"/>
      <c r="AP808" s="138"/>
      <c r="AQ808" s="138"/>
    </row>
    <row r="809" spans="39:43" x14ac:dyDescent="0.35">
      <c r="AM809" s="138"/>
      <c r="AN809" s="138"/>
      <c r="AO809" s="138"/>
      <c r="AP809" s="138"/>
      <c r="AQ809" s="138"/>
    </row>
    <row r="810" spans="39:43" x14ac:dyDescent="0.35">
      <c r="AM810" s="138"/>
      <c r="AN810" s="138"/>
      <c r="AO810" s="138"/>
      <c r="AP810" s="138"/>
      <c r="AQ810" s="138"/>
    </row>
    <row r="811" spans="39:43" x14ac:dyDescent="0.35">
      <c r="AM811" s="138"/>
      <c r="AN811" s="138"/>
      <c r="AO811" s="138"/>
      <c r="AP811" s="138"/>
      <c r="AQ811" s="138"/>
    </row>
    <row r="812" spans="39:43" x14ac:dyDescent="0.35">
      <c r="AM812" s="138"/>
      <c r="AN812" s="138"/>
      <c r="AO812" s="138"/>
      <c r="AP812" s="138"/>
      <c r="AQ812" s="138"/>
    </row>
    <row r="813" spans="39:43" x14ac:dyDescent="0.35">
      <c r="AM813" s="138"/>
      <c r="AN813" s="138"/>
      <c r="AO813" s="138"/>
      <c r="AP813" s="138"/>
      <c r="AQ813" s="138"/>
    </row>
    <row r="814" spans="39:43" x14ac:dyDescent="0.35">
      <c r="AM814" s="138"/>
      <c r="AN814" s="138"/>
      <c r="AO814" s="138"/>
      <c r="AP814" s="138"/>
      <c r="AQ814" s="138"/>
    </row>
    <row r="815" spans="39:43" x14ac:dyDescent="0.35">
      <c r="AM815" s="138"/>
      <c r="AN815" s="138"/>
      <c r="AO815" s="138"/>
      <c r="AP815" s="138"/>
      <c r="AQ815" s="138"/>
    </row>
    <row r="816" spans="39:43" x14ac:dyDescent="0.35">
      <c r="AM816" s="138"/>
      <c r="AN816" s="138"/>
      <c r="AO816" s="138"/>
      <c r="AP816" s="138"/>
      <c r="AQ816" s="138"/>
    </row>
    <row r="817" spans="39:43" x14ac:dyDescent="0.35">
      <c r="AM817" s="138"/>
      <c r="AN817" s="138"/>
      <c r="AO817" s="138"/>
      <c r="AP817" s="138"/>
      <c r="AQ817" s="138"/>
    </row>
    <row r="818" spans="39:43" x14ac:dyDescent="0.35">
      <c r="AM818" s="138"/>
      <c r="AN818" s="138"/>
      <c r="AO818" s="138"/>
      <c r="AP818" s="138"/>
      <c r="AQ818" s="138"/>
    </row>
    <row r="819" spans="39:43" x14ac:dyDescent="0.35">
      <c r="AM819" s="138"/>
      <c r="AN819" s="138"/>
      <c r="AO819" s="138"/>
      <c r="AP819" s="138"/>
      <c r="AQ819" s="138"/>
    </row>
    <row r="820" spans="39:43" x14ac:dyDescent="0.35">
      <c r="AM820" s="138"/>
      <c r="AN820" s="138"/>
      <c r="AO820" s="138"/>
      <c r="AP820" s="138"/>
      <c r="AQ820" s="138"/>
    </row>
    <row r="821" spans="39:43" x14ac:dyDescent="0.35">
      <c r="AM821" s="138"/>
      <c r="AN821" s="138"/>
      <c r="AO821" s="138"/>
      <c r="AP821" s="138"/>
      <c r="AQ821" s="138"/>
    </row>
    <row r="822" spans="39:43" x14ac:dyDescent="0.35">
      <c r="AM822" s="138"/>
      <c r="AN822" s="138"/>
      <c r="AO822" s="138"/>
      <c r="AP822" s="138"/>
      <c r="AQ822" s="138"/>
    </row>
    <row r="823" spans="39:43" x14ac:dyDescent="0.35">
      <c r="AM823" s="138"/>
      <c r="AN823" s="138"/>
      <c r="AO823" s="138"/>
      <c r="AP823" s="138"/>
      <c r="AQ823" s="138"/>
    </row>
    <row r="824" spans="39:43" x14ac:dyDescent="0.35">
      <c r="AM824" s="138"/>
      <c r="AN824" s="138"/>
      <c r="AO824" s="138"/>
      <c r="AP824" s="138"/>
      <c r="AQ824" s="138"/>
    </row>
    <row r="825" spans="39:43" x14ac:dyDescent="0.35">
      <c r="AM825" s="138"/>
      <c r="AN825" s="138"/>
      <c r="AO825" s="138"/>
      <c r="AP825" s="138"/>
      <c r="AQ825" s="138"/>
    </row>
    <row r="826" spans="39:43" x14ac:dyDescent="0.35">
      <c r="AM826" s="138"/>
      <c r="AN826" s="138"/>
      <c r="AO826" s="138"/>
      <c r="AP826" s="138"/>
      <c r="AQ826" s="138"/>
    </row>
    <row r="827" spans="39:43" x14ac:dyDescent="0.35">
      <c r="AM827" s="138"/>
      <c r="AN827" s="138"/>
      <c r="AO827" s="138"/>
      <c r="AP827" s="138"/>
      <c r="AQ827" s="138"/>
    </row>
    <row r="828" spans="39:43" x14ac:dyDescent="0.35">
      <c r="AM828" s="138"/>
      <c r="AN828" s="138"/>
      <c r="AO828" s="138"/>
      <c r="AP828" s="138"/>
      <c r="AQ828" s="138"/>
    </row>
    <row r="829" spans="39:43" x14ac:dyDescent="0.35">
      <c r="AM829" s="138"/>
      <c r="AN829" s="138"/>
      <c r="AO829" s="138"/>
      <c r="AP829" s="138"/>
      <c r="AQ829" s="138"/>
    </row>
    <row r="830" spans="39:43" x14ac:dyDescent="0.35">
      <c r="AM830" s="138"/>
      <c r="AN830" s="138"/>
      <c r="AO830" s="138"/>
      <c r="AP830" s="138"/>
      <c r="AQ830" s="138"/>
    </row>
    <row r="831" spans="39:43" x14ac:dyDescent="0.35">
      <c r="AM831" s="138"/>
      <c r="AN831" s="138"/>
      <c r="AO831" s="138"/>
      <c r="AP831" s="138"/>
      <c r="AQ831" s="138"/>
    </row>
    <row r="832" spans="39:43" x14ac:dyDescent="0.35">
      <c r="AM832" s="138"/>
      <c r="AN832" s="138"/>
      <c r="AO832" s="138"/>
      <c r="AP832" s="138"/>
      <c r="AQ832" s="138"/>
    </row>
    <row r="833" spans="39:43" x14ac:dyDescent="0.35">
      <c r="AM833" s="138"/>
      <c r="AN833" s="138"/>
      <c r="AO833" s="138"/>
      <c r="AP833" s="138"/>
      <c r="AQ833" s="138"/>
    </row>
    <row r="834" spans="39:43" x14ac:dyDescent="0.35">
      <c r="AM834" s="138"/>
      <c r="AN834" s="138"/>
      <c r="AO834" s="138"/>
      <c r="AP834" s="138"/>
      <c r="AQ834" s="138"/>
    </row>
    <row r="835" spans="39:43" x14ac:dyDescent="0.35">
      <c r="AM835" s="138"/>
      <c r="AN835" s="138"/>
      <c r="AO835" s="138"/>
      <c r="AP835" s="138"/>
      <c r="AQ835" s="138"/>
    </row>
    <row r="836" spans="39:43" x14ac:dyDescent="0.35">
      <c r="AM836" s="138"/>
      <c r="AN836" s="138"/>
      <c r="AO836" s="138"/>
      <c r="AP836" s="138"/>
      <c r="AQ836" s="138"/>
    </row>
    <row r="837" spans="39:43" x14ac:dyDescent="0.35">
      <c r="AM837" s="138"/>
      <c r="AN837" s="138"/>
      <c r="AO837" s="138"/>
      <c r="AP837" s="138"/>
      <c r="AQ837" s="138"/>
    </row>
    <row r="838" spans="39:43" x14ac:dyDescent="0.35">
      <c r="AM838" s="138"/>
      <c r="AN838" s="138"/>
      <c r="AO838" s="138"/>
      <c r="AP838" s="138"/>
      <c r="AQ838" s="138"/>
    </row>
    <row r="839" spans="39:43" x14ac:dyDescent="0.35">
      <c r="AM839" s="138"/>
      <c r="AN839" s="138"/>
      <c r="AO839" s="138"/>
      <c r="AP839" s="138"/>
      <c r="AQ839" s="138"/>
    </row>
    <row r="840" spans="39:43" x14ac:dyDescent="0.35">
      <c r="AM840" s="138"/>
      <c r="AN840" s="138"/>
      <c r="AO840" s="138"/>
      <c r="AP840" s="138"/>
      <c r="AQ840" s="138"/>
    </row>
    <row r="841" spans="39:43" x14ac:dyDescent="0.35">
      <c r="AM841" s="138"/>
      <c r="AN841" s="138"/>
      <c r="AO841" s="138"/>
      <c r="AP841" s="138"/>
      <c r="AQ841" s="138"/>
    </row>
    <row r="842" spans="39:43" x14ac:dyDescent="0.35">
      <c r="AM842" s="138"/>
      <c r="AN842" s="138"/>
      <c r="AO842" s="138"/>
      <c r="AP842" s="138"/>
      <c r="AQ842" s="138"/>
    </row>
    <row r="843" spans="39:43" x14ac:dyDescent="0.35">
      <c r="AM843" s="138"/>
      <c r="AN843" s="138"/>
      <c r="AO843" s="138"/>
      <c r="AP843" s="138"/>
      <c r="AQ843" s="138"/>
    </row>
    <row r="844" spans="39:43" x14ac:dyDescent="0.35">
      <c r="AM844" s="138"/>
      <c r="AN844" s="138"/>
      <c r="AO844" s="138"/>
      <c r="AP844" s="138"/>
      <c r="AQ844" s="138"/>
    </row>
    <row r="845" spans="39:43" x14ac:dyDescent="0.35">
      <c r="AM845" s="138"/>
      <c r="AN845" s="138"/>
      <c r="AO845" s="138"/>
      <c r="AP845" s="138"/>
      <c r="AQ845" s="138"/>
    </row>
    <row r="846" spans="39:43" x14ac:dyDescent="0.35">
      <c r="AM846" s="138"/>
      <c r="AN846" s="138"/>
      <c r="AO846" s="138"/>
      <c r="AP846" s="138"/>
      <c r="AQ846" s="138"/>
    </row>
    <row r="847" spans="39:43" x14ac:dyDescent="0.35">
      <c r="AM847" s="138"/>
      <c r="AN847" s="138"/>
      <c r="AO847" s="138"/>
      <c r="AP847" s="138"/>
      <c r="AQ847" s="138"/>
    </row>
    <row r="848" spans="39:43" x14ac:dyDescent="0.35">
      <c r="AM848" s="138"/>
      <c r="AN848" s="138"/>
      <c r="AO848" s="138"/>
      <c r="AP848" s="138"/>
      <c r="AQ848" s="138"/>
    </row>
    <row r="849" spans="39:43" x14ac:dyDescent="0.35">
      <c r="AM849" s="138"/>
      <c r="AN849" s="138"/>
      <c r="AO849" s="138"/>
      <c r="AP849" s="138"/>
      <c r="AQ849" s="138"/>
    </row>
    <row r="850" spans="39:43" x14ac:dyDescent="0.35">
      <c r="AM850" s="138"/>
      <c r="AN850" s="138"/>
      <c r="AO850" s="138"/>
      <c r="AP850" s="138"/>
      <c r="AQ850" s="138"/>
    </row>
    <row r="851" spans="39:43" x14ac:dyDescent="0.35">
      <c r="AM851" s="138"/>
      <c r="AN851" s="138"/>
      <c r="AO851" s="138"/>
      <c r="AP851" s="138"/>
      <c r="AQ851" s="138"/>
    </row>
    <row r="852" spans="39:43" x14ac:dyDescent="0.35">
      <c r="AM852" s="138"/>
      <c r="AN852" s="138"/>
      <c r="AO852" s="138"/>
      <c r="AP852" s="138"/>
      <c r="AQ852" s="138"/>
    </row>
    <row r="853" spans="39:43" x14ac:dyDescent="0.35">
      <c r="AM853" s="138"/>
      <c r="AN853" s="138"/>
      <c r="AO853" s="138"/>
      <c r="AP853" s="138"/>
      <c r="AQ853" s="138"/>
    </row>
    <row r="854" spans="39:43" x14ac:dyDescent="0.35">
      <c r="AM854" s="138"/>
      <c r="AN854" s="138"/>
      <c r="AO854" s="138"/>
      <c r="AP854" s="138"/>
      <c r="AQ854" s="138"/>
    </row>
    <row r="855" spans="39:43" x14ac:dyDescent="0.35">
      <c r="AM855" s="138"/>
      <c r="AN855" s="138"/>
      <c r="AO855" s="138"/>
      <c r="AP855" s="138"/>
      <c r="AQ855" s="138"/>
    </row>
    <row r="856" spans="39:43" x14ac:dyDescent="0.35">
      <c r="AM856" s="138"/>
      <c r="AN856" s="138"/>
      <c r="AO856" s="138"/>
      <c r="AP856" s="138"/>
      <c r="AQ856" s="138"/>
    </row>
    <row r="857" spans="39:43" x14ac:dyDescent="0.35">
      <c r="AM857" s="138"/>
      <c r="AN857" s="138"/>
      <c r="AO857" s="138"/>
      <c r="AP857" s="138"/>
      <c r="AQ857" s="138"/>
    </row>
    <row r="858" spans="39:43" x14ac:dyDescent="0.35">
      <c r="AM858" s="138"/>
      <c r="AN858" s="138"/>
      <c r="AO858" s="138"/>
      <c r="AP858" s="138"/>
      <c r="AQ858" s="138"/>
    </row>
    <row r="859" spans="39:43" x14ac:dyDescent="0.35">
      <c r="AM859" s="138"/>
      <c r="AN859" s="138"/>
      <c r="AO859" s="138"/>
      <c r="AP859" s="138"/>
      <c r="AQ859" s="138"/>
    </row>
    <row r="860" spans="39:43" x14ac:dyDescent="0.35">
      <c r="AM860" s="138"/>
      <c r="AN860" s="138"/>
      <c r="AO860" s="138"/>
      <c r="AP860" s="138"/>
      <c r="AQ860" s="138"/>
    </row>
    <row r="861" spans="39:43" x14ac:dyDescent="0.35">
      <c r="AM861" s="138"/>
      <c r="AN861" s="138"/>
      <c r="AO861" s="138"/>
      <c r="AP861" s="138"/>
      <c r="AQ861" s="138"/>
    </row>
    <row r="862" spans="39:43" x14ac:dyDescent="0.35">
      <c r="AM862" s="138"/>
      <c r="AN862" s="138"/>
      <c r="AO862" s="138"/>
      <c r="AP862" s="138"/>
      <c r="AQ862" s="138"/>
    </row>
    <row r="863" spans="39:43" x14ac:dyDescent="0.35">
      <c r="AM863" s="138"/>
      <c r="AN863" s="138"/>
      <c r="AO863" s="138"/>
      <c r="AP863" s="138"/>
      <c r="AQ863" s="138"/>
    </row>
    <row r="864" spans="39:43" x14ac:dyDescent="0.35">
      <c r="AM864" s="138"/>
      <c r="AN864" s="138"/>
      <c r="AO864" s="138"/>
      <c r="AP864" s="138"/>
      <c r="AQ864" s="138"/>
    </row>
    <row r="865" spans="39:43" x14ac:dyDescent="0.35">
      <c r="AM865" s="138"/>
      <c r="AN865" s="138"/>
      <c r="AO865" s="138"/>
      <c r="AP865" s="138"/>
      <c r="AQ865" s="138"/>
    </row>
    <row r="866" spans="39:43" x14ac:dyDescent="0.35">
      <c r="AM866" s="138"/>
      <c r="AN866" s="138"/>
      <c r="AO866" s="138"/>
      <c r="AP866" s="138"/>
      <c r="AQ866" s="138"/>
    </row>
    <row r="867" spans="39:43" x14ac:dyDescent="0.35">
      <c r="AM867" s="138"/>
      <c r="AN867" s="138"/>
      <c r="AO867" s="138"/>
      <c r="AP867" s="138"/>
      <c r="AQ867" s="138"/>
    </row>
    <row r="868" spans="39:43" x14ac:dyDescent="0.35">
      <c r="AM868" s="138"/>
      <c r="AN868" s="138"/>
      <c r="AO868" s="138"/>
      <c r="AP868" s="138"/>
      <c r="AQ868" s="138"/>
    </row>
    <row r="869" spans="39:43" x14ac:dyDescent="0.35">
      <c r="AM869" s="138"/>
      <c r="AN869" s="138"/>
      <c r="AO869" s="138"/>
      <c r="AP869" s="138"/>
      <c r="AQ869" s="138"/>
    </row>
    <row r="870" spans="39:43" x14ac:dyDescent="0.35">
      <c r="AM870" s="138"/>
      <c r="AN870" s="138"/>
      <c r="AO870" s="138"/>
      <c r="AP870" s="138"/>
      <c r="AQ870" s="138"/>
    </row>
    <row r="871" spans="39:43" x14ac:dyDescent="0.35">
      <c r="AM871" s="138"/>
      <c r="AN871" s="138"/>
      <c r="AO871" s="138"/>
      <c r="AP871" s="138"/>
      <c r="AQ871" s="138"/>
    </row>
    <row r="872" spans="39:43" x14ac:dyDescent="0.35">
      <c r="AM872" s="138"/>
      <c r="AN872" s="138"/>
      <c r="AO872" s="138"/>
      <c r="AP872" s="138"/>
      <c r="AQ872" s="138"/>
    </row>
    <row r="873" spans="39:43" x14ac:dyDescent="0.35">
      <c r="AM873" s="138"/>
      <c r="AN873" s="138"/>
      <c r="AO873" s="138"/>
      <c r="AP873" s="138"/>
      <c r="AQ873" s="138"/>
    </row>
    <row r="874" spans="39:43" x14ac:dyDescent="0.35">
      <c r="AM874" s="138"/>
      <c r="AN874" s="138"/>
      <c r="AO874" s="138"/>
      <c r="AP874" s="138"/>
      <c r="AQ874" s="138"/>
    </row>
    <row r="875" spans="39:43" x14ac:dyDescent="0.35">
      <c r="AM875" s="138"/>
      <c r="AN875" s="138"/>
      <c r="AO875" s="138"/>
      <c r="AP875" s="138"/>
      <c r="AQ875" s="138"/>
    </row>
    <row r="876" spans="39:43" x14ac:dyDescent="0.35">
      <c r="AM876" s="138"/>
      <c r="AN876" s="138"/>
      <c r="AO876" s="138"/>
      <c r="AP876" s="138"/>
      <c r="AQ876" s="138"/>
    </row>
    <row r="877" spans="39:43" x14ac:dyDescent="0.35">
      <c r="AM877" s="138"/>
      <c r="AN877" s="138"/>
      <c r="AO877" s="138"/>
      <c r="AP877" s="138"/>
      <c r="AQ877" s="138"/>
    </row>
    <row r="878" spans="39:43" x14ac:dyDescent="0.35">
      <c r="AM878" s="138"/>
      <c r="AN878" s="138"/>
      <c r="AO878" s="138"/>
      <c r="AP878" s="138"/>
      <c r="AQ878" s="138"/>
    </row>
    <row r="879" spans="39:43" x14ac:dyDescent="0.35">
      <c r="AM879" s="138"/>
      <c r="AN879" s="138"/>
      <c r="AO879" s="138"/>
      <c r="AP879" s="138"/>
      <c r="AQ879" s="138"/>
    </row>
    <row r="880" spans="39:43" x14ac:dyDescent="0.35">
      <c r="AM880" s="138"/>
      <c r="AN880" s="138"/>
      <c r="AO880" s="138"/>
      <c r="AP880" s="138"/>
      <c r="AQ880" s="138"/>
    </row>
    <row r="881" spans="39:43" x14ac:dyDescent="0.35">
      <c r="AM881" s="138"/>
      <c r="AN881" s="138"/>
      <c r="AO881" s="138"/>
      <c r="AP881" s="138"/>
      <c r="AQ881" s="138"/>
    </row>
    <row r="882" spans="39:43" x14ac:dyDescent="0.35">
      <c r="AM882" s="138"/>
      <c r="AN882" s="138"/>
      <c r="AO882" s="138"/>
      <c r="AP882" s="138"/>
      <c r="AQ882" s="138"/>
    </row>
    <row r="883" spans="39:43" x14ac:dyDescent="0.35">
      <c r="AM883" s="138"/>
      <c r="AN883" s="138"/>
      <c r="AO883" s="138"/>
      <c r="AP883" s="138"/>
      <c r="AQ883" s="138"/>
    </row>
    <row r="884" spans="39:43" x14ac:dyDescent="0.35">
      <c r="AM884" s="138"/>
      <c r="AN884" s="138"/>
      <c r="AO884" s="138"/>
      <c r="AP884" s="138"/>
      <c r="AQ884" s="138"/>
    </row>
    <row r="885" spans="39:43" x14ac:dyDescent="0.35">
      <c r="AM885" s="138"/>
      <c r="AN885" s="138"/>
      <c r="AO885" s="138"/>
      <c r="AP885" s="138"/>
      <c r="AQ885" s="138"/>
    </row>
    <row r="886" spans="39:43" x14ac:dyDescent="0.35">
      <c r="AM886" s="138"/>
      <c r="AN886" s="138"/>
      <c r="AO886" s="138"/>
      <c r="AP886" s="138"/>
      <c r="AQ886" s="138"/>
    </row>
    <row r="887" spans="39:43" x14ac:dyDescent="0.35">
      <c r="AM887" s="138"/>
      <c r="AN887" s="138"/>
      <c r="AO887" s="138"/>
      <c r="AP887" s="138"/>
      <c r="AQ887" s="138"/>
    </row>
    <row r="888" spans="39:43" x14ac:dyDescent="0.35">
      <c r="AM888" s="138"/>
      <c r="AN888" s="138"/>
      <c r="AO888" s="138"/>
      <c r="AP888" s="138"/>
      <c r="AQ888" s="138"/>
    </row>
    <row r="889" spans="39:43" x14ac:dyDescent="0.35">
      <c r="AM889" s="138"/>
      <c r="AN889" s="138"/>
      <c r="AO889" s="138"/>
      <c r="AP889" s="138"/>
      <c r="AQ889" s="138"/>
    </row>
    <row r="890" spans="39:43" x14ac:dyDescent="0.35">
      <c r="AM890" s="138"/>
      <c r="AN890" s="138"/>
      <c r="AO890" s="138"/>
      <c r="AP890" s="138"/>
      <c r="AQ890" s="138"/>
    </row>
    <row r="891" spans="39:43" x14ac:dyDescent="0.35">
      <c r="AM891" s="138"/>
      <c r="AN891" s="138"/>
      <c r="AO891" s="138"/>
      <c r="AP891" s="138"/>
      <c r="AQ891" s="138"/>
    </row>
    <row r="892" spans="39:43" x14ac:dyDescent="0.35">
      <c r="AM892" s="138"/>
      <c r="AN892" s="138"/>
      <c r="AO892" s="138"/>
      <c r="AP892" s="138"/>
      <c r="AQ892" s="138"/>
    </row>
    <row r="893" spans="39:43" x14ac:dyDescent="0.35">
      <c r="AM893" s="138"/>
      <c r="AN893" s="138"/>
      <c r="AO893" s="138"/>
      <c r="AP893" s="138"/>
      <c r="AQ893" s="138"/>
    </row>
    <row r="894" spans="39:43" x14ac:dyDescent="0.35">
      <c r="AM894" s="138"/>
      <c r="AN894" s="138"/>
      <c r="AO894" s="138"/>
      <c r="AP894" s="138"/>
      <c r="AQ894" s="138"/>
    </row>
    <row r="895" spans="39:43" x14ac:dyDescent="0.35">
      <c r="AM895" s="138"/>
      <c r="AN895" s="138"/>
      <c r="AO895" s="138"/>
      <c r="AP895" s="138"/>
      <c r="AQ895" s="138"/>
    </row>
    <row r="896" spans="39:43" x14ac:dyDescent="0.35">
      <c r="AM896" s="138"/>
      <c r="AN896" s="138"/>
      <c r="AO896" s="138"/>
      <c r="AP896" s="138"/>
      <c r="AQ896" s="138"/>
    </row>
    <row r="897" spans="39:43" x14ac:dyDescent="0.35">
      <c r="AM897" s="138"/>
      <c r="AN897" s="138"/>
      <c r="AO897" s="138"/>
      <c r="AP897" s="138"/>
      <c r="AQ897" s="138"/>
    </row>
    <row r="898" spans="39:43" x14ac:dyDescent="0.35">
      <c r="AM898" s="138"/>
      <c r="AN898" s="138"/>
      <c r="AO898" s="138"/>
      <c r="AP898" s="138"/>
      <c r="AQ898" s="138"/>
    </row>
    <row r="899" spans="39:43" x14ac:dyDescent="0.35">
      <c r="AM899" s="138"/>
      <c r="AN899" s="138"/>
      <c r="AO899" s="138"/>
      <c r="AP899" s="138"/>
      <c r="AQ899" s="138"/>
    </row>
    <row r="900" spans="39:43" x14ac:dyDescent="0.35">
      <c r="AM900" s="138"/>
      <c r="AN900" s="138"/>
      <c r="AO900" s="138"/>
      <c r="AP900" s="138"/>
      <c r="AQ900" s="138"/>
    </row>
    <row r="901" spans="39:43" x14ac:dyDescent="0.35">
      <c r="AM901" s="138"/>
      <c r="AN901" s="138"/>
      <c r="AO901" s="138"/>
      <c r="AP901" s="138"/>
      <c r="AQ901" s="138"/>
    </row>
    <row r="902" spans="39:43" x14ac:dyDescent="0.35">
      <c r="AM902" s="138"/>
      <c r="AN902" s="138"/>
      <c r="AO902" s="138"/>
      <c r="AP902" s="138"/>
      <c r="AQ902" s="138"/>
    </row>
    <row r="903" spans="39:43" x14ac:dyDescent="0.35">
      <c r="AM903" s="138"/>
      <c r="AN903" s="138"/>
      <c r="AO903" s="138"/>
      <c r="AP903" s="138"/>
      <c r="AQ903" s="138"/>
    </row>
    <row r="904" spans="39:43" x14ac:dyDescent="0.35">
      <c r="AM904" s="138"/>
      <c r="AN904" s="138"/>
      <c r="AO904" s="138"/>
      <c r="AP904" s="138"/>
      <c r="AQ904" s="138"/>
    </row>
    <row r="905" spans="39:43" x14ac:dyDescent="0.35">
      <c r="AM905" s="138"/>
      <c r="AN905" s="138"/>
      <c r="AO905" s="138"/>
      <c r="AP905" s="138"/>
      <c r="AQ905" s="138"/>
    </row>
    <row r="906" spans="39:43" x14ac:dyDescent="0.35">
      <c r="AM906" s="138"/>
      <c r="AN906" s="138"/>
      <c r="AO906" s="138"/>
      <c r="AP906" s="138"/>
      <c r="AQ906" s="138"/>
    </row>
    <row r="907" spans="39:43" x14ac:dyDescent="0.35">
      <c r="AM907" s="138"/>
      <c r="AN907" s="138"/>
      <c r="AO907" s="138"/>
      <c r="AP907" s="138"/>
      <c r="AQ907" s="138"/>
    </row>
    <row r="908" spans="39:43" x14ac:dyDescent="0.35">
      <c r="AM908" s="138"/>
      <c r="AN908" s="138"/>
      <c r="AO908" s="138"/>
      <c r="AP908" s="138"/>
      <c r="AQ908" s="138"/>
    </row>
    <row r="909" spans="39:43" x14ac:dyDescent="0.35">
      <c r="AM909" s="138"/>
      <c r="AN909" s="138"/>
      <c r="AO909" s="138"/>
      <c r="AP909" s="138"/>
      <c r="AQ909" s="138"/>
    </row>
    <row r="910" spans="39:43" x14ac:dyDescent="0.35">
      <c r="AM910" s="138"/>
      <c r="AN910" s="138"/>
      <c r="AO910" s="138"/>
      <c r="AP910" s="138"/>
      <c r="AQ910" s="138"/>
    </row>
    <row r="911" spans="39:43" x14ac:dyDescent="0.35">
      <c r="AM911" s="138"/>
      <c r="AN911" s="138"/>
      <c r="AO911" s="138"/>
      <c r="AP911" s="138"/>
      <c r="AQ911" s="138"/>
    </row>
    <row r="912" spans="39:43" x14ac:dyDescent="0.35">
      <c r="AM912" s="138"/>
      <c r="AN912" s="138"/>
      <c r="AO912" s="138"/>
      <c r="AP912" s="138"/>
      <c r="AQ912" s="138"/>
    </row>
    <row r="913" spans="39:43" x14ac:dyDescent="0.35">
      <c r="AM913" s="138"/>
      <c r="AN913" s="138"/>
      <c r="AO913" s="138"/>
      <c r="AP913" s="138"/>
      <c r="AQ913" s="138"/>
    </row>
    <row r="914" spans="39:43" x14ac:dyDescent="0.35">
      <c r="AM914" s="138"/>
      <c r="AN914" s="138"/>
      <c r="AO914" s="138"/>
      <c r="AP914" s="138"/>
      <c r="AQ914" s="138"/>
    </row>
    <row r="915" spans="39:43" x14ac:dyDescent="0.35">
      <c r="AM915" s="138"/>
      <c r="AN915" s="138"/>
      <c r="AO915" s="138"/>
      <c r="AP915" s="138"/>
      <c r="AQ915" s="138"/>
    </row>
    <row r="916" spans="39:43" x14ac:dyDescent="0.35">
      <c r="AM916" s="138"/>
      <c r="AN916" s="138"/>
      <c r="AO916" s="138"/>
      <c r="AP916" s="138"/>
      <c r="AQ916" s="138"/>
    </row>
    <row r="917" spans="39:43" x14ac:dyDescent="0.35">
      <c r="AM917" s="138"/>
      <c r="AN917" s="138"/>
      <c r="AO917" s="138"/>
      <c r="AP917" s="138"/>
      <c r="AQ917" s="138"/>
    </row>
    <row r="918" spans="39:43" x14ac:dyDescent="0.35">
      <c r="AM918" s="138"/>
      <c r="AN918" s="138"/>
      <c r="AO918" s="138"/>
      <c r="AP918" s="138"/>
      <c r="AQ918" s="138"/>
    </row>
    <row r="919" spans="39:43" x14ac:dyDescent="0.35">
      <c r="AM919" s="138"/>
      <c r="AN919" s="138"/>
      <c r="AO919" s="138"/>
      <c r="AP919" s="138"/>
      <c r="AQ919" s="138"/>
    </row>
    <row r="920" spans="39:43" x14ac:dyDescent="0.35">
      <c r="AM920" s="138"/>
      <c r="AN920" s="138"/>
      <c r="AO920" s="138"/>
      <c r="AP920" s="138"/>
      <c r="AQ920" s="138"/>
    </row>
    <row r="921" spans="39:43" x14ac:dyDescent="0.35">
      <c r="AM921" s="138"/>
      <c r="AN921" s="138"/>
      <c r="AO921" s="138"/>
      <c r="AP921" s="138"/>
      <c r="AQ921" s="138"/>
    </row>
    <row r="922" spans="39:43" x14ac:dyDescent="0.35">
      <c r="AM922" s="138"/>
      <c r="AN922" s="138"/>
      <c r="AO922" s="138"/>
      <c r="AP922" s="138"/>
      <c r="AQ922" s="138"/>
    </row>
    <row r="923" spans="39:43" x14ac:dyDescent="0.35">
      <c r="AM923" s="138"/>
      <c r="AN923" s="138"/>
      <c r="AO923" s="138"/>
      <c r="AP923" s="138"/>
      <c r="AQ923" s="138"/>
    </row>
    <row r="924" spans="39:43" x14ac:dyDescent="0.35">
      <c r="AM924" s="138"/>
      <c r="AN924" s="138"/>
      <c r="AO924" s="138"/>
      <c r="AP924" s="138"/>
      <c r="AQ924" s="138"/>
    </row>
    <row r="925" spans="39:43" x14ac:dyDescent="0.35">
      <c r="AM925" s="138"/>
      <c r="AN925" s="138"/>
      <c r="AO925" s="138"/>
      <c r="AP925" s="138"/>
      <c r="AQ925" s="138"/>
    </row>
    <row r="926" spans="39:43" x14ac:dyDescent="0.35">
      <c r="AM926" s="138"/>
      <c r="AN926" s="138"/>
      <c r="AO926" s="138"/>
      <c r="AP926" s="138"/>
      <c r="AQ926" s="138"/>
    </row>
    <row r="927" spans="39:43" x14ac:dyDescent="0.35">
      <c r="AM927" s="138"/>
      <c r="AN927" s="138"/>
      <c r="AO927" s="138"/>
      <c r="AP927" s="138"/>
      <c r="AQ927" s="138"/>
    </row>
    <row r="928" spans="39:43" x14ac:dyDescent="0.35">
      <c r="AM928" s="138"/>
      <c r="AN928" s="138"/>
      <c r="AO928" s="138"/>
      <c r="AP928" s="138"/>
      <c r="AQ928" s="138"/>
    </row>
    <row r="929" spans="39:43" x14ac:dyDescent="0.35">
      <c r="AM929" s="138"/>
      <c r="AN929" s="138"/>
      <c r="AO929" s="138"/>
      <c r="AP929" s="138"/>
      <c r="AQ929" s="138"/>
    </row>
    <row r="930" spans="39:43" x14ac:dyDescent="0.35">
      <c r="AM930" s="138"/>
      <c r="AN930" s="138"/>
      <c r="AO930" s="138"/>
      <c r="AP930" s="138"/>
      <c r="AQ930" s="138"/>
    </row>
    <row r="931" spans="39:43" x14ac:dyDescent="0.35">
      <c r="AM931" s="138"/>
      <c r="AN931" s="138"/>
      <c r="AO931" s="138"/>
      <c r="AP931" s="138"/>
      <c r="AQ931" s="138"/>
    </row>
    <row r="932" spans="39:43" x14ac:dyDescent="0.35">
      <c r="AM932" s="138"/>
      <c r="AN932" s="138"/>
      <c r="AO932" s="138"/>
      <c r="AP932" s="138"/>
      <c r="AQ932" s="138"/>
    </row>
    <row r="933" spans="39:43" x14ac:dyDescent="0.35">
      <c r="AM933" s="138"/>
      <c r="AN933" s="138"/>
      <c r="AO933" s="138"/>
      <c r="AP933" s="138"/>
      <c r="AQ933" s="138"/>
    </row>
    <row r="934" spans="39:43" x14ac:dyDescent="0.35">
      <c r="AM934" s="138"/>
      <c r="AN934" s="138"/>
      <c r="AO934" s="138"/>
      <c r="AP934" s="138"/>
      <c r="AQ934" s="138"/>
    </row>
    <row r="935" spans="39:43" x14ac:dyDescent="0.35">
      <c r="AM935" s="138"/>
      <c r="AN935" s="138"/>
      <c r="AO935" s="138"/>
      <c r="AP935" s="138"/>
      <c r="AQ935" s="138"/>
    </row>
    <row r="936" spans="39:43" x14ac:dyDescent="0.35">
      <c r="AM936" s="138"/>
      <c r="AN936" s="138"/>
      <c r="AO936" s="138"/>
      <c r="AP936" s="138"/>
      <c r="AQ936" s="138"/>
    </row>
    <row r="937" spans="39:43" x14ac:dyDescent="0.35">
      <c r="AM937" s="138"/>
      <c r="AN937" s="138"/>
      <c r="AO937" s="138"/>
      <c r="AP937" s="138"/>
      <c r="AQ937" s="138"/>
    </row>
    <row r="938" spans="39:43" x14ac:dyDescent="0.35">
      <c r="AM938" s="138"/>
      <c r="AN938" s="138"/>
      <c r="AO938" s="138"/>
      <c r="AP938" s="138"/>
      <c r="AQ938" s="138"/>
    </row>
    <row r="939" spans="39:43" x14ac:dyDescent="0.35">
      <c r="AM939" s="138"/>
      <c r="AN939" s="138"/>
      <c r="AO939" s="138"/>
      <c r="AP939" s="138"/>
      <c r="AQ939" s="138"/>
    </row>
    <row r="940" spans="39:43" x14ac:dyDescent="0.35">
      <c r="AM940" s="138"/>
      <c r="AN940" s="138"/>
      <c r="AO940" s="138"/>
      <c r="AP940" s="138"/>
      <c r="AQ940" s="138"/>
    </row>
    <row r="941" spans="39:43" x14ac:dyDescent="0.35">
      <c r="AM941" s="138"/>
      <c r="AN941" s="138"/>
      <c r="AO941" s="138"/>
      <c r="AP941" s="138"/>
      <c r="AQ941" s="138"/>
    </row>
    <row r="942" spans="39:43" x14ac:dyDescent="0.35">
      <c r="AM942" s="138"/>
      <c r="AN942" s="138"/>
      <c r="AO942" s="138"/>
      <c r="AP942" s="138"/>
      <c r="AQ942" s="138"/>
    </row>
    <row r="943" spans="39:43" x14ac:dyDescent="0.35">
      <c r="AM943" s="138"/>
      <c r="AN943" s="138"/>
      <c r="AO943" s="138"/>
      <c r="AP943" s="138"/>
      <c r="AQ943" s="138"/>
    </row>
    <row r="944" spans="39:43" x14ac:dyDescent="0.35">
      <c r="AM944" s="138"/>
      <c r="AN944" s="138"/>
      <c r="AO944" s="138"/>
      <c r="AP944" s="138"/>
      <c r="AQ944" s="138"/>
    </row>
    <row r="945" spans="39:43" x14ac:dyDescent="0.35">
      <c r="AM945" s="138"/>
      <c r="AN945" s="138"/>
      <c r="AO945" s="138"/>
      <c r="AP945" s="138"/>
      <c r="AQ945" s="138"/>
    </row>
    <row r="946" spans="39:43" x14ac:dyDescent="0.35">
      <c r="AM946" s="138"/>
      <c r="AN946" s="138"/>
      <c r="AO946" s="138"/>
      <c r="AP946" s="138"/>
      <c r="AQ946" s="138"/>
    </row>
    <row r="947" spans="39:43" x14ac:dyDescent="0.35">
      <c r="AM947" s="138"/>
      <c r="AN947" s="138"/>
      <c r="AO947" s="138"/>
      <c r="AP947" s="138"/>
      <c r="AQ947" s="138"/>
    </row>
    <row r="948" spans="39:43" x14ac:dyDescent="0.35">
      <c r="AM948" s="138"/>
      <c r="AN948" s="138"/>
      <c r="AO948" s="138"/>
      <c r="AP948" s="138"/>
      <c r="AQ948" s="138"/>
    </row>
    <row r="949" spans="39:43" x14ac:dyDescent="0.35">
      <c r="AM949" s="138"/>
      <c r="AN949" s="138"/>
      <c r="AO949" s="138"/>
      <c r="AP949" s="138"/>
      <c r="AQ949" s="138"/>
    </row>
    <row r="950" spans="39:43" x14ac:dyDescent="0.35">
      <c r="AM950" s="138"/>
      <c r="AN950" s="138"/>
      <c r="AO950" s="138"/>
      <c r="AP950" s="138"/>
      <c r="AQ950" s="138"/>
    </row>
    <row r="951" spans="39:43" x14ac:dyDescent="0.35">
      <c r="AM951" s="138"/>
      <c r="AN951" s="138"/>
      <c r="AO951" s="138"/>
      <c r="AP951" s="138"/>
      <c r="AQ951" s="138"/>
    </row>
    <row r="952" spans="39:43" x14ac:dyDescent="0.35">
      <c r="AM952" s="138"/>
      <c r="AN952" s="138"/>
      <c r="AO952" s="138"/>
      <c r="AP952" s="138"/>
      <c r="AQ952" s="138"/>
    </row>
    <row r="953" spans="39:43" x14ac:dyDescent="0.35">
      <c r="AM953" s="138"/>
      <c r="AN953" s="138"/>
      <c r="AO953" s="138"/>
      <c r="AP953" s="138"/>
      <c r="AQ953" s="138"/>
    </row>
    <row r="954" spans="39:43" x14ac:dyDescent="0.35">
      <c r="AM954" s="138"/>
      <c r="AN954" s="138"/>
      <c r="AO954" s="138"/>
      <c r="AP954" s="138"/>
      <c r="AQ954" s="138"/>
    </row>
    <row r="955" spans="39:43" x14ac:dyDescent="0.35">
      <c r="AM955" s="138"/>
      <c r="AN955" s="138"/>
      <c r="AO955" s="138"/>
      <c r="AP955" s="138"/>
      <c r="AQ955" s="138"/>
    </row>
    <row r="956" spans="39:43" x14ac:dyDescent="0.35">
      <c r="AM956" s="138"/>
      <c r="AN956" s="138"/>
      <c r="AO956" s="138"/>
      <c r="AP956" s="138"/>
      <c r="AQ956" s="138"/>
    </row>
    <row r="957" spans="39:43" x14ac:dyDescent="0.35">
      <c r="AM957" s="138"/>
      <c r="AN957" s="138"/>
      <c r="AO957" s="138"/>
      <c r="AP957" s="138"/>
      <c r="AQ957" s="138"/>
    </row>
    <row r="958" spans="39:43" x14ac:dyDescent="0.35">
      <c r="AM958" s="138"/>
      <c r="AN958" s="138"/>
      <c r="AO958" s="138"/>
      <c r="AP958" s="138"/>
      <c r="AQ958" s="138"/>
    </row>
    <row r="959" spans="39:43" x14ac:dyDescent="0.35">
      <c r="AM959" s="138"/>
      <c r="AN959" s="138"/>
      <c r="AO959" s="138"/>
      <c r="AP959" s="138"/>
      <c r="AQ959" s="138"/>
    </row>
    <row r="960" spans="39:43" x14ac:dyDescent="0.35">
      <c r="AM960" s="138"/>
      <c r="AN960" s="138"/>
      <c r="AO960" s="138"/>
      <c r="AP960" s="138"/>
      <c r="AQ960" s="138"/>
    </row>
    <row r="961" spans="39:43" x14ac:dyDescent="0.35">
      <c r="AM961" s="138"/>
      <c r="AN961" s="138"/>
      <c r="AO961" s="138"/>
      <c r="AP961" s="138"/>
      <c r="AQ961" s="138"/>
    </row>
    <row r="962" spans="39:43" x14ac:dyDescent="0.35">
      <c r="AM962" s="138"/>
      <c r="AN962" s="138"/>
      <c r="AO962" s="138"/>
      <c r="AP962" s="138"/>
      <c r="AQ962" s="138"/>
    </row>
    <row r="963" spans="39:43" x14ac:dyDescent="0.35">
      <c r="AM963" s="138"/>
      <c r="AN963" s="138"/>
      <c r="AO963" s="138"/>
      <c r="AP963" s="138"/>
      <c r="AQ963" s="138"/>
    </row>
    <row r="964" spans="39:43" x14ac:dyDescent="0.35">
      <c r="AM964" s="138"/>
      <c r="AN964" s="138"/>
      <c r="AO964" s="138"/>
      <c r="AP964" s="138"/>
      <c r="AQ964" s="138"/>
    </row>
    <row r="965" spans="39:43" x14ac:dyDescent="0.35">
      <c r="AM965" s="138"/>
      <c r="AN965" s="138"/>
      <c r="AO965" s="138"/>
      <c r="AP965" s="138"/>
      <c r="AQ965" s="138"/>
    </row>
    <row r="966" spans="39:43" x14ac:dyDescent="0.35">
      <c r="AM966" s="138"/>
      <c r="AN966" s="138"/>
      <c r="AO966" s="138"/>
      <c r="AP966" s="138"/>
      <c r="AQ966" s="138"/>
    </row>
    <row r="967" spans="39:43" x14ac:dyDescent="0.35">
      <c r="AM967" s="138"/>
      <c r="AN967" s="138"/>
      <c r="AO967" s="138"/>
      <c r="AP967" s="138"/>
      <c r="AQ967" s="138"/>
    </row>
    <row r="968" spans="39:43" x14ac:dyDescent="0.35">
      <c r="AM968" s="138"/>
      <c r="AN968" s="138"/>
      <c r="AO968" s="138"/>
      <c r="AP968" s="138"/>
      <c r="AQ968" s="138"/>
    </row>
    <row r="969" spans="39:43" x14ac:dyDescent="0.35">
      <c r="AM969" s="138"/>
      <c r="AN969" s="138"/>
      <c r="AO969" s="138"/>
      <c r="AP969" s="138"/>
      <c r="AQ969" s="138"/>
    </row>
    <row r="970" spans="39:43" x14ac:dyDescent="0.35">
      <c r="AM970" s="138"/>
      <c r="AN970" s="138"/>
      <c r="AO970" s="138"/>
      <c r="AP970" s="138"/>
      <c r="AQ970" s="138"/>
    </row>
    <row r="971" spans="39:43" x14ac:dyDescent="0.35">
      <c r="AM971" s="138"/>
      <c r="AN971" s="138"/>
      <c r="AO971" s="138"/>
      <c r="AP971" s="138"/>
      <c r="AQ971" s="138"/>
    </row>
    <row r="972" spans="39:43" x14ac:dyDescent="0.35">
      <c r="AM972" s="138"/>
      <c r="AN972" s="138"/>
      <c r="AO972" s="138"/>
      <c r="AP972" s="138"/>
      <c r="AQ972" s="138"/>
    </row>
    <row r="973" spans="39:43" x14ac:dyDescent="0.35">
      <c r="AM973" s="138"/>
      <c r="AN973" s="138"/>
      <c r="AO973" s="138"/>
      <c r="AP973" s="138"/>
      <c r="AQ973" s="138"/>
    </row>
    <row r="974" spans="39:43" x14ac:dyDescent="0.35">
      <c r="AM974" s="138"/>
      <c r="AN974" s="138"/>
      <c r="AO974" s="138"/>
      <c r="AP974" s="138"/>
      <c r="AQ974" s="138"/>
    </row>
    <row r="975" spans="39:43" x14ac:dyDescent="0.35">
      <c r="AM975" s="138"/>
      <c r="AN975" s="138"/>
      <c r="AO975" s="138"/>
      <c r="AP975" s="138"/>
      <c r="AQ975" s="138"/>
    </row>
    <row r="976" spans="39:43" x14ac:dyDescent="0.35">
      <c r="AM976" s="138"/>
      <c r="AN976" s="138"/>
      <c r="AO976" s="138"/>
      <c r="AP976" s="138"/>
      <c r="AQ976" s="138"/>
    </row>
    <row r="977" spans="39:43" x14ac:dyDescent="0.35">
      <c r="AM977" s="138"/>
      <c r="AN977" s="138"/>
      <c r="AO977" s="138"/>
      <c r="AP977" s="138"/>
      <c r="AQ977" s="138"/>
    </row>
    <row r="978" spans="39:43" x14ac:dyDescent="0.35">
      <c r="AM978" s="138"/>
      <c r="AN978" s="138"/>
      <c r="AO978" s="138"/>
      <c r="AP978" s="138"/>
      <c r="AQ978" s="138"/>
    </row>
    <row r="979" spans="39:43" x14ac:dyDescent="0.35">
      <c r="AM979" s="138"/>
      <c r="AN979" s="138"/>
      <c r="AO979" s="138"/>
      <c r="AP979" s="138"/>
      <c r="AQ979" s="138"/>
    </row>
    <row r="980" spans="39:43" x14ac:dyDescent="0.35">
      <c r="AM980" s="138"/>
      <c r="AN980" s="138"/>
      <c r="AO980" s="138"/>
      <c r="AP980" s="138"/>
      <c r="AQ980" s="138"/>
    </row>
    <row r="981" spans="39:43" x14ac:dyDescent="0.35">
      <c r="AM981" s="138"/>
      <c r="AN981" s="138"/>
      <c r="AO981" s="138"/>
      <c r="AP981" s="138"/>
      <c r="AQ981" s="138"/>
    </row>
    <row r="982" spans="39:43" x14ac:dyDescent="0.35">
      <c r="AM982" s="138"/>
      <c r="AN982" s="138"/>
      <c r="AO982" s="138"/>
      <c r="AP982" s="138"/>
      <c r="AQ982" s="138"/>
    </row>
    <row r="983" spans="39:43" x14ac:dyDescent="0.35">
      <c r="AM983" s="138"/>
      <c r="AN983" s="138"/>
      <c r="AO983" s="138"/>
      <c r="AP983" s="138"/>
      <c r="AQ983" s="138"/>
    </row>
    <row r="984" spans="39:43" x14ac:dyDescent="0.35">
      <c r="AM984" s="138"/>
      <c r="AN984" s="138"/>
      <c r="AO984" s="138"/>
      <c r="AP984" s="138"/>
      <c r="AQ984" s="138"/>
    </row>
    <row r="985" spans="39:43" x14ac:dyDescent="0.35">
      <c r="AM985" s="138"/>
      <c r="AN985" s="138"/>
      <c r="AO985" s="138"/>
      <c r="AP985" s="138"/>
      <c r="AQ985" s="138"/>
    </row>
    <row r="986" spans="39:43" x14ac:dyDescent="0.35">
      <c r="AM986" s="138"/>
      <c r="AN986" s="138"/>
      <c r="AO986" s="138"/>
      <c r="AP986" s="138"/>
      <c r="AQ986" s="138"/>
    </row>
    <row r="987" spans="39:43" x14ac:dyDescent="0.35">
      <c r="AM987" s="138"/>
      <c r="AN987" s="138"/>
      <c r="AO987" s="138"/>
      <c r="AP987" s="138"/>
      <c r="AQ987" s="138"/>
    </row>
    <row r="988" spans="39:43" x14ac:dyDescent="0.35">
      <c r="AM988" s="138"/>
      <c r="AN988" s="138"/>
      <c r="AO988" s="138"/>
      <c r="AP988" s="138"/>
      <c r="AQ988" s="138"/>
    </row>
    <row r="989" spans="39:43" x14ac:dyDescent="0.35">
      <c r="AM989" s="138"/>
      <c r="AN989" s="138"/>
      <c r="AO989" s="138"/>
      <c r="AP989" s="138"/>
      <c r="AQ989" s="138"/>
    </row>
    <row r="990" spans="39:43" x14ac:dyDescent="0.35">
      <c r="AM990" s="138"/>
      <c r="AN990" s="138"/>
      <c r="AO990" s="138"/>
      <c r="AP990" s="138"/>
      <c r="AQ990" s="138"/>
    </row>
    <row r="991" spans="39:43" x14ac:dyDescent="0.35">
      <c r="AM991" s="138"/>
      <c r="AN991" s="138"/>
      <c r="AO991" s="138"/>
      <c r="AP991" s="138"/>
      <c r="AQ991" s="138"/>
    </row>
    <row r="992" spans="39:43" x14ac:dyDescent="0.35">
      <c r="AM992" s="138"/>
      <c r="AN992" s="138"/>
      <c r="AO992" s="138"/>
      <c r="AP992" s="138"/>
      <c r="AQ992" s="138"/>
    </row>
    <row r="993" spans="39:43" x14ac:dyDescent="0.35">
      <c r="AM993" s="138"/>
      <c r="AN993" s="138"/>
      <c r="AO993" s="138"/>
      <c r="AP993" s="138"/>
      <c r="AQ993" s="138"/>
    </row>
    <row r="994" spans="39:43" x14ac:dyDescent="0.35">
      <c r="AM994" s="138"/>
      <c r="AN994" s="138"/>
      <c r="AO994" s="138"/>
      <c r="AP994" s="138"/>
      <c r="AQ994" s="138"/>
    </row>
    <row r="995" spans="39:43" x14ac:dyDescent="0.35">
      <c r="AM995" s="138"/>
      <c r="AN995" s="138"/>
      <c r="AO995" s="138"/>
      <c r="AP995" s="138"/>
      <c r="AQ995" s="138"/>
    </row>
    <row r="996" spans="39:43" x14ac:dyDescent="0.35">
      <c r="AM996" s="138"/>
      <c r="AN996" s="138"/>
      <c r="AO996" s="138"/>
      <c r="AP996" s="138"/>
      <c r="AQ996" s="138"/>
    </row>
    <row r="997" spans="39:43" x14ac:dyDescent="0.35">
      <c r="AM997" s="138"/>
      <c r="AN997" s="138"/>
      <c r="AO997" s="138"/>
      <c r="AP997" s="138"/>
      <c r="AQ997" s="138"/>
    </row>
    <row r="998" spans="39:43" x14ac:dyDescent="0.35">
      <c r="AM998" s="138"/>
      <c r="AN998" s="138"/>
      <c r="AO998" s="138"/>
      <c r="AP998" s="138"/>
      <c r="AQ998" s="138"/>
    </row>
    <row r="999" spans="39:43" x14ac:dyDescent="0.35">
      <c r="AM999" s="138"/>
      <c r="AN999" s="138"/>
      <c r="AO999" s="138"/>
      <c r="AP999" s="138"/>
      <c r="AQ999" s="138"/>
    </row>
    <row r="1000" spans="39:43" x14ac:dyDescent="0.35">
      <c r="AM1000" s="138"/>
      <c r="AN1000" s="138"/>
      <c r="AO1000" s="138"/>
      <c r="AP1000" s="138"/>
      <c r="AQ1000" s="138"/>
    </row>
    <row r="1001" spans="39:43" x14ac:dyDescent="0.35">
      <c r="AM1001" s="138"/>
      <c r="AN1001" s="138"/>
      <c r="AO1001" s="138"/>
      <c r="AP1001" s="138"/>
      <c r="AQ1001" s="138"/>
    </row>
    <row r="1002" spans="39:43" x14ac:dyDescent="0.35">
      <c r="AM1002" s="138"/>
      <c r="AN1002" s="138"/>
      <c r="AO1002" s="138"/>
      <c r="AP1002" s="138"/>
      <c r="AQ1002" s="138"/>
    </row>
    <row r="1003" spans="39:43" x14ac:dyDescent="0.35">
      <c r="AM1003" s="138"/>
      <c r="AN1003" s="138"/>
      <c r="AO1003" s="138"/>
      <c r="AP1003" s="138"/>
      <c r="AQ1003" s="138"/>
    </row>
    <row r="1004" spans="39:43" x14ac:dyDescent="0.35">
      <c r="AM1004" s="138"/>
      <c r="AN1004" s="138"/>
      <c r="AO1004" s="138"/>
      <c r="AP1004" s="138"/>
      <c r="AQ1004" s="138"/>
    </row>
    <row r="1005" spans="39:43" x14ac:dyDescent="0.35">
      <c r="AM1005" s="138"/>
      <c r="AN1005" s="138"/>
      <c r="AO1005" s="138"/>
      <c r="AP1005" s="138"/>
      <c r="AQ1005" s="138"/>
    </row>
    <row r="1006" spans="39:43" x14ac:dyDescent="0.35">
      <c r="AM1006" s="138"/>
      <c r="AN1006" s="138"/>
      <c r="AO1006" s="138"/>
      <c r="AP1006" s="138"/>
      <c r="AQ1006" s="138"/>
    </row>
    <row r="1007" spans="39:43" x14ac:dyDescent="0.35">
      <c r="AM1007" s="138"/>
      <c r="AN1007" s="138"/>
      <c r="AO1007" s="138"/>
      <c r="AP1007" s="138"/>
      <c r="AQ1007" s="138"/>
    </row>
    <row r="1008" spans="39:43" x14ac:dyDescent="0.35">
      <c r="AM1008" s="138"/>
      <c r="AN1008" s="138"/>
      <c r="AO1008" s="138"/>
      <c r="AP1008" s="138"/>
      <c r="AQ1008" s="138"/>
    </row>
    <row r="1009" spans="39:43" x14ac:dyDescent="0.35">
      <c r="AM1009" s="138"/>
      <c r="AN1009" s="138"/>
      <c r="AO1009" s="138"/>
      <c r="AP1009" s="138"/>
      <c r="AQ1009" s="138"/>
    </row>
    <row r="1010" spans="39:43" x14ac:dyDescent="0.35">
      <c r="AM1010" s="138"/>
      <c r="AN1010" s="138"/>
      <c r="AO1010" s="138"/>
      <c r="AP1010" s="138"/>
      <c r="AQ1010" s="138"/>
    </row>
    <row r="1011" spans="39:43" x14ac:dyDescent="0.35">
      <c r="AM1011" s="138"/>
      <c r="AN1011" s="138"/>
      <c r="AO1011" s="138"/>
      <c r="AP1011" s="138"/>
      <c r="AQ1011" s="138"/>
    </row>
    <row r="1012" spans="39:43" x14ac:dyDescent="0.35">
      <c r="AM1012" s="138"/>
      <c r="AN1012" s="138"/>
      <c r="AO1012" s="138"/>
      <c r="AP1012" s="138"/>
      <c r="AQ1012" s="138"/>
    </row>
    <row r="1013" spans="39:43" x14ac:dyDescent="0.35">
      <c r="AM1013" s="138"/>
      <c r="AN1013" s="138"/>
      <c r="AO1013" s="138"/>
      <c r="AP1013" s="138"/>
      <c r="AQ1013" s="138"/>
    </row>
    <row r="1014" spans="39:43" x14ac:dyDescent="0.35">
      <c r="AM1014" s="138"/>
      <c r="AN1014" s="138"/>
      <c r="AO1014" s="138"/>
      <c r="AP1014" s="138"/>
      <c r="AQ1014" s="138"/>
    </row>
    <row r="1015" spans="39:43" x14ac:dyDescent="0.35">
      <c r="AM1015" s="138"/>
      <c r="AN1015" s="138"/>
      <c r="AO1015" s="138"/>
      <c r="AP1015" s="138"/>
      <c r="AQ1015" s="138"/>
    </row>
    <row r="1016" spans="39:43" x14ac:dyDescent="0.35">
      <c r="AM1016" s="138"/>
      <c r="AN1016" s="138"/>
      <c r="AO1016" s="138"/>
      <c r="AP1016" s="138"/>
      <c r="AQ1016" s="138"/>
    </row>
    <row r="1017" spans="39:43" x14ac:dyDescent="0.35">
      <c r="AM1017" s="138"/>
      <c r="AN1017" s="138"/>
      <c r="AO1017" s="138"/>
      <c r="AP1017" s="138"/>
      <c r="AQ1017" s="138"/>
    </row>
    <row r="1018" spans="39:43" x14ac:dyDescent="0.35">
      <c r="AM1018" s="138"/>
      <c r="AN1018" s="138"/>
      <c r="AO1018" s="138"/>
      <c r="AP1018" s="138"/>
      <c r="AQ1018" s="138"/>
    </row>
    <row r="1019" spans="39:43" x14ac:dyDescent="0.35">
      <c r="AM1019" s="138"/>
      <c r="AN1019" s="138"/>
      <c r="AO1019" s="138"/>
      <c r="AP1019" s="138"/>
      <c r="AQ1019" s="138"/>
    </row>
    <row r="1020" spans="39:43" x14ac:dyDescent="0.35">
      <c r="AM1020" s="138"/>
      <c r="AN1020" s="138"/>
      <c r="AO1020" s="138"/>
      <c r="AP1020" s="138"/>
      <c r="AQ1020" s="138"/>
    </row>
    <row r="1021" spans="39:43" x14ac:dyDescent="0.35">
      <c r="AM1021" s="138"/>
      <c r="AN1021" s="138"/>
      <c r="AO1021" s="138"/>
      <c r="AP1021" s="138"/>
      <c r="AQ1021" s="138"/>
    </row>
    <row r="1022" spans="39:43" x14ac:dyDescent="0.35">
      <c r="AM1022" s="138"/>
      <c r="AN1022" s="138"/>
      <c r="AO1022" s="138"/>
      <c r="AP1022" s="138"/>
      <c r="AQ1022" s="138"/>
    </row>
    <row r="1023" spans="39:43" x14ac:dyDescent="0.35">
      <c r="AM1023" s="138"/>
      <c r="AN1023" s="138"/>
      <c r="AO1023" s="138"/>
      <c r="AP1023" s="138"/>
      <c r="AQ1023" s="138"/>
    </row>
    <row r="1024" spans="39:43" x14ac:dyDescent="0.35">
      <c r="AM1024" s="138"/>
      <c r="AN1024" s="138"/>
      <c r="AO1024" s="138"/>
      <c r="AP1024" s="138"/>
      <c r="AQ1024" s="138"/>
    </row>
    <row r="1025" spans="39:43" x14ac:dyDescent="0.35">
      <c r="AM1025" s="138"/>
      <c r="AN1025" s="138"/>
      <c r="AO1025" s="138"/>
      <c r="AP1025" s="138"/>
      <c r="AQ1025" s="138"/>
    </row>
    <row r="1026" spans="39:43" x14ac:dyDescent="0.35">
      <c r="AM1026" s="138"/>
      <c r="AN1026" s="138"/>
      <c r="AO1026" s="138"/>
      <c r="AP1026" s="138"/>
      <c r="AQ1026" s="138"/>
    </row>
    <row r="1027" spans="39:43" x14ac:dyDescent="0.35">
      <c r="AM1027" s="138"/>
      <c r="AN1027" s="138"/>
      <c r="AO1027" s="138"/>
      <c r="AP1027" s="138"/>
      <c r="AQ1027" s="138"/>
    </row>
    <row r="1028" spans="39:43" x14ac:dyDescent="0.35">
      <c r="AM1028" s="138"/>
      <c r="AN1028" s="138"/>
      <c r="AO1028" s="138"/>
      <c r="AP1028" s="138"/>
      <c r="AQ1028" s="138"/>
    </row>
    <row r="1029" spans="39:43" x14ac:dyDescent="0.35">
      <c r="AM1029" s="138"/>
      <c r="AN1029" s="138"/>
      <c r="AO1029" s="138"/>
      <c r="AP1029" s="138"/>
      <c r="AQ1029" s="138"/>
    </row>
    <row r="1030" spans="39:43" x14ac:dyDescent="0.35">
      <c r="AM1030" s="138"/>
      <c r="AN1030" s="138"/>
      <c r="AO1030" s="138"/>
      <c r="AP1030" s="138"/>
      <c r="AQ1030" s="138"/>
    </row>
    <row r="1031" spans="39:43" x14ac:dyDescent="0.35">
      <c r="AM1031" s="138"/>
      <c r="AN1031" s="138"/>
      <c r="AO1031" s="138"/>
      <c r="AP1031" s="138"/>
      <c r="AQ1031" s="138"/>
    </row>
    <row r="1032" spans="39:43" x14ac:dyDescent="0.35">
      <c r="AM1032" s="138"/>
      <c r="AN1032" s="138"/>
      <c r="AO1032" s="138"/>
      <c r="AP1032" s="138"/>
      <c r="AQ1032" s="138"/>
    </row>
    <row r="1033" spans="39:43" x14ac:dyDescent="0.35">
      <c r="AM1033" s="138"/>
      <c r="AN1033" s="138"/>
      <c r="AO1033" s="138"/>
      <c r="AP1033" s="138"/>
      <c r="AQ1033" s="138"/>
    </row>
    <row r="1034" spans="39:43" x14ac:dyDescent="0.35">
      <c r="AM1034" s="138"/>
      <c r="AN1034" s="138"/>
      <c r="AO1034" s="138"/>
      <c r="AP1034" s="138"/>
      <c r="AQ1034" s="138"/>
    </row>
    <row r="1035" spans="39:43" x14ac:dyDescent="0.35">
      <c r="AM1035" s="138"/>
      <c r="AN1035" s="138"/>
      <c r="AO1035" s="138"/>
      <c r="AP1035" s="138"/>
      <c r="AQ1035" s="138"/>
    </row>
    <row r="1036" spans="39:43" x14ac:dyDescent="0.35">
      <c r="AM1036" s="138"/>
      <c r="AN1036" s="138"/>
      <c r="AO1036" s="138"/>
      <c r="AP1036" s="138"/>
      <c r="AQ1036" s="138"/>
    </row>
    <row r="1037" spans="39:43" x14ac:dyDescent="0.35">
      <c r="AM1037" s="138"/>
      <c r="AN1037" s="138"/>
      <c r="AO1037" s="138"/>
      <c r="AP1037" s="138"/>
      <c r="AQ1037" s="138"/>
    </row>
    <row r="1038" spans="39:43" x14ac:dyDescent="0.35">
      <c r="AM1038" s="138"/>
      <c r="AN1038" s="138"/>
      <c r="AO1038" s="138"/>
      <c r="AP1038" s="138"/>
      <c r="AQ1038" s="138"/>
    </row>
    <row r="1039" spans="39:43" x14ac:dyDescent="0.35">
      <c r="AM1039" s="138"/>
      <c r="AN1039" s="138"/>
      <c r="AO1039" s="138"/>
      <c r="AP1039" s="138"/>
      <c r="AQ1039" s="138"/>
    </row>
    <row r="1040" spans="39:43" x14ac:dyDescent="0.35">
      <c r="AM1040" s="138"/>
      <c r="AN1040" s="138"/>
      <c r="AO1040" s="138"/>
      <c r="AP1040" s="138"/>
      <c r="AQ1040" s="138"/>
    </row>
    <row r="1041" spans="39:43" x14ac:dyDescent="0.35">
      <c r="AM1041" s="138"/>
      <c r="AN1041" s="138"/>
      <c r="AO1041" s="138"/>
      <c r="AP1041" s="138"/>
      <c r="AQ1041" s="138"/>
    </row>
    <row r="1042" spans="39:43" x14ac:dyDescent="0.35">
      <c r="AM1042" s="138"/>
      <c r="AN1042" s="138"/>
      <c r="AO1042" s="138"/>
      <c r="AP1042" s="138"/>
      <c r="AQ1042" s="138"/>
    </row>
    <row r="1043" spans="39:43" x14ac:dyDescent="0.35">
      <c r="AM1043" s="138"/>
      <c r="AN1043" s="138"/>
      <c r="AO1043" s="138"/>
      <c r="AP1043" s="138"/>
      <c r="AQ1043" s="138"/>
    </row>
    <row r="1044" spans="39:43" x14ac:dyDescent="0.35">
      <c r="AM1044" s="138"/>
      <c r="AN1044" s="138"/>
      <c r="AO1044" s="138"/>
      <c r="AP1044" s="138"/>
      <c r="AQ1044" s="138"/>
    </row>
    <row r="1045" spans="39:43" x14ac:dyDescent="0.35">
      <c r="AM1045" s="138"/>
      <c r="AN1045" s="138"/>
      <c r="AO1045" s="138"/>
      <c r="AP1045" s="138"/>
      <c r="AQ1045" s="138"/>
    </row>
    <row r="1046" spans="39:43" x14ac:dyDescent="0.35">
      <c r="AM1046" s="138"/>
      <c r="AN1046" s="138"/>
      <c r="AO1046" s="138"/>
      <c r="AP1046" s="138"/>
      <c r="AQ1046" s="138"/>
    </row>
    <row r="1047" spans="39:43" x14ac:dyDescent="0.35">
      <c r="AM1047" s="138"/>
      <c r="AN1047" s="138"/>
      <c r="AO1047" s="138"/>
      <c r="AP1047" s="138"/>
      <c r="AQ1047" s="138"/>
    </row>
    <row r="1048" spans="39:43" x14ac:dyDescent="0.35">
      <c r="AM1048" s="138"/>
      <c r="AN1048" s="138"/>
      <c r="AO1048" s="138"/>
      <c r="AP1048" s="138"/>
      <c r="AQ1048" s="138"/>
    </row>
    <row r="1049" spans="39:43" x14ac:dyDescent="0.35">
      <c r="AM1049" s="138"/>
      <c r="AN1049" s="138"/>
      <c r="AO1049" s="138"/>
      <c r="AP1049" s="138"/>
      <c r="AQ1049" s="138"/>
    </row>
    <row r="1050" spans="39:43" x14ac:dyDescent="0.35">
      <c r="AM1050" s="138"/>
      <c r="AN1050" s="138"/>
      <c r="AO1050" s="138"/>
      <c r="AP1050" s="138"/>
      <c r="AQ1050" s="138"/>
    </row>
    <row r="1051" spans="39:43" x14ac:dyDescent="0.35">
      <c r="AM1051" s="138"/>
      <c r="AN1051" s="138"/>
      <c r="AO1051" s="138"/>
      <c r="AP1051" s="138"/>
      <c r="AQ1051" s="138"/>
    </row>
    <row r="1052" spans="39:43" x14ac:dyDescent="0.35">
      <c r="AM1052" s="138"/>
      <c r="AN1052" s="138"/>
      <c r="AO1052" s="138"/>
      <c r="AP1052" s="138"/>
      <c r="AQ1052" s="138"/>
    </row>
    <row r="1053" spans="39:43" x14ac:dyDescent="0.35">
      <c r="AM1053" s="138"/>
      <c r="AN1053" s="138"/>
      <c r="AO1053" s="138"/>
      <c r="AP1053" s="138"/>
      <c r="AQ1053" s="138"/>
    </row>
    <row r="1054" spans="39:43" x14ac:dyDescent="0.35">
      <c r="AM1054" s="138"/>
      <c r="AN1054" s="138"/>
      <c r="AO1054" s="138"/>
      <c r="AP1054" s="138"/>
      <c r="AQ1054" s="138"/>
    </row>
    <row r="1055" spans="39:43" x14ac:dyDescent="0.35">
      <c r="AM1055" s="138"/>
      <c r="AN1055" s="138"/>
      <c r="AO1055" s="138"/>
      <c r="AP1055" s="138"/>
      <c r="AQ1055" s="138"/>
    </row>
    <row r="1056" spans="39:43" x14ac:dyDescent="0.35">
      <c r="AM1056" s="138"/>
      <c r="AN1056" s="138"/>
      <c r="AO1056" s="138"/>
      <c r="AP1056" s="138"/>
      <c r="AQ1056" s="138"/>
    </row>
    <row r="1057" spans="39:43" x14ac:dyDescent="0.35">
      <c r="AM1057" s="138"/>
      <c r="AN1057" s="138"/>
      <c r="AO1057" s="138"/>
      <c r="AP1057" s="138"/>
      <c r="AQ1057" s="138"/>
    </row>
    <row r="1058" spans="39:43" x14ac:dyDescent="0.35">
      <c r="AM1058" s="138"/>
      <c r="AN1058" s="138"/>
      <c r="AO1058" s="138"/>
      <c r="AP1058" s="138"/>
      <c r="AQ1058" s="138"/>
    </row>
    <row r="1059" spans="39:43" x14ac:dyDescent="0.35">
      <c r="AM1059" s="138"/>
      <c r="AN1059" s="138"/>
      <c r="AO1059" s="138"/>
      <c r="AP1059" s="138"/>
      <c r="AQ1059" s="138"/>
    </row>
    <row r="1060" spans="39:43" x14ac:dyDescent="0.35">
      <c r="AM1060" s="138"/>
      <c r="AN1060" s="138"/>
      <c r="AO1060" s="138"/>
      <c r="AP1060" s="138"/>
      <c r="AQ1060" s="138"/>
    </row>
    <row r="1061" spans="39:43" x14ac:dyDescent="0.35">
      <c r="AM1061" s="138"/>
      <c r="AN1061" s="138"/>
      <c r="AO1061" s="138"/>
      <c r="AP1061" s="138"/>
      <c r="AQ1061" s="138"/>
    </row>
    <row r="1062" spans="39:43" x14ac:dyDescent="0.35">
      <c r="AM1062" s="138"/>
      <c r="AN1062" s="138"/>
      <c r="AO1062" s="138"/>
      <c r="AP1062" s="138"/>
      <c r="AQ1062" s="138"/>
    </row>
    <row r="1063" spans="39:43" x14ac:dyDescent="0.35">
      <c r="AM1063" s="138"/>
      <c r="AN1063" s="138"/>
      <c r="AO1063" s="138"/>
      <c r="AP1063" s="138"/>
      <c r="AQ1063" s="138"/>
    </row>
    <row r="1064" spans="39:43" x14ac:dyDescent="0.35">
      <c r="AM1064" s="138"/>
      <c r="AN1064" s="138"/>
      <c r="AO1064" s="138"/>
      <c r="AP1064" s="138"/>
      <c r="AQ1064" s="138"/>
    </row>
    <row r="1065" spans="39:43" x14ac:dyDescent="0.35">
      <c r="AM1065" s="138"/>
      <c r="AN1065" s="138"/>
      <c r="AO1065" s="138"/>
      <c r="AP1065" s="138"/>
      <c r="AQ1065" s="138"/>
    </row>
    <row r="1066" spans="39:43" x14ac:dyDescent="0.35">
      <c r="AM1066" s="138"/>
      <c r="AN1066" s="138"/>
      <c r="AO1066" s="138"/>
      <c r="AP1066" s="138"/>
      <c r="AQ1066" s="138"/>
    </row>
    <row r="1067" spans="39:43" x14ac:dyDescent="0.35">
      <c r="AM1067" s="138"/>
      <c r="AN1067" s="138"/>
      <c r="AO1067" s="138"/>
      <c r="AP1067" s="138"/>
      <c r="AQ1067" s="138"/>
    </row>
    <row r="1068" spans="39:43" x14ac:dyDescent="0.35">
      <c r="AM1068" s="138"/>
      <c r="AN1068" s="138"/>
      <c r="AO1068" s="138"/>
      <c r="AP1068" s="138"/>
      <c r="AQ1068" s="138"/>
    </row>
    <row r="1069" spans="39:43" x14ac:dyDescent="0.35">
      <c r="AM1069" s="138"/>
      <c r="AN1069" s="138"/>
      <c r="AO1069" s="138"/>
      <c r="AP1069" s="138"/>
      <c r="AQ1069" s="138"/>
    </row>
    <row r="1070" spans="39:43" x14ac:dyDescent="0.35">
      <c r="AM1070" s="138"/>
      <c r="AN1070" s="138"/>
      <c r="AO1070" s="138"/>
      <c r="AP1070" s="138"/>
      <c r="AQ1070" s="138"/>
    </row>
    <row r="1071" spans="39:43" x14ac:dyDescent="0.35">
      <c r="AM1071" s="138"/>
      <c r="AN1071" s="138"/>
      <c r="AO1071" s="138"/>
      <c r="AP1071" s="138"/>
      <c r="AQ1071" s="138"/>
    </row>
    <row r="1072" spans="39:43" x14ac:dyDescent="0.35">
      <c r="AM1072" s="138"/>
      <c r="AN1072" s="138"/>
      <c r="AO1072" s="138"/>
      <c r="AP1072" s="138"/>
      <c r="AQ1072" s="138"/>
    </row>
    <row r="1073" spans="39:43" x14ac:dyDescent="0.35">
      <c r="AM1073" s="138"/>
      <c r="AN1073" s="138"/>
      <c r="AO1073" s="138"/>
      <c r="AP1073" s="138"/>
      <c r="AQ1073" s="138"/>
    </row>
    <row r="1074" spans="39:43" x14ac:dyDescent="0.35">
      <c r="AM1074" s="138"/>
      <c r="AN1074" s="138"/>
      <c r="AO1074" s="138"/>
      <c r="AP1074" s="138"/>
      <c r="AQ1074" s="138"/>
    </row>
    <row r="1075" spans="39:43" x14ac:dyDescent="0.35">
      <c r="AM1075" s="138"/>
      <c r="AN1075" s="138"/>
      <c r="AO1075" s="138"/>
      <c r="AP1075" s="138"/>
      <c r="AQ1075" s="138"/>
    </row>
    <row r="1076" spans="39:43" x14ac:dyDescent="0.35">
      <c r="AM1076" s="138"/>
      <c r="AN1076" s="138"/>
      <c r="AO1076" s="138"/>
      <c r="AP1076" s="138"/>
      <c r="AQ1076" s="138"/>
    </row>
    <row r="1077" spans="39:43" x14ac:dyDescent="0.35">
      <c r="AM1077" s="138"/>
      <c r="AN1077" s="138"/>
      <c r="AO1077" s="138"/>
      <c r="AP1077" s="138"/>
      <c r="AQ1077" s="138"/>
    </row>
    <row r="1078" spans="39:43" x14ac:dyDescent="0.35">
      <c r="AM1078" s="138"/>
      <c r="AN1078" s="138"/>
      <c r="AO1078" s="138"/>
      <c r="AP1078" s="138"/>
      <c r="AQ1078" s="138"/>
    </row>
    <row r="1079" spans="39:43" x14ac:dyDescent="0.35">
      <c r="AM1079" s="138"/>
      <c r="AN1079" s="138"/>
      <c r="AO1079" s="138"/>
      <c r="AP1079" s="138"/>
      <c r="AQ1079" s="138"/>
    </row>
    <row r="1080" spans="39:43" x14ac:dyDescent="0.35">
      <c r="AM1080" s="138"/>
      <c r="AN1080" s="138"/>
      <c r="AO1080" s="138"/>
      <c r="AP1080" s="138"/>
      <c r="AQ1080" s="138"/>
    </row>
    <row r="1081" spans="39:43" x14ac:dyDescent="0.35">
      <c r="AM1081" s="138"/>
      <c r="AN1081" s="138"/>
      <c r="AO1081" s="138"/>
      <c r="AP1081" s="138"/>
      <c r="AQ1081" s="138"/>
    </row>
    <row r="1082" spans="39:43" x14ac:dyDescent="0.35">
      <c r="AM1082" s="138"/>
      <c r="AN1082" s="138"/>
      <c r="AO1082" s="138"/>
      <c r="AP1082" s="138"/>
      <c r="AQ1082" s="138"/>
    </row>
    <row r="1083" spans="39:43" x14ac:dyDescent="0.35">
      <c r="AM1083" s="138"/>
      <c r="AN1083" s="138"/>
      <c r="AO1083" s="138"/>
      <c r="AP1083" s="138"/>
      <c r="AQ1083" s="138"/>
    </row>
    <row r="1084" spans="39:43" x14ac:dyDescent="0.35">
      <c r="AM1084" s="138"/>
      <c r="AN1084" s="138"/>
      <c r="AO1084" s="138"/>
      <c r="AP1084" s="138"/>
      <c r="AQ1084" s="138"/>
    </row>
    <row r="1085" spans="39:43" x14ac:dyDescent="0.35">
      <c r="AM1085" s="138"/>
      <c r="AN1085" s="138"/>
      <c r="AO1085" s="138"/>
      <c r="AP1085" s="138"/>
      <c r="AQ1085" s="138"/>
    </row>
    <row r="1086" spans="39:43" x14ac:dyDescent="0.35">
      <c r="AM1086" s="138"/>
      <c r="AN1086" s="138"/>
      <c r="AO1086" s="138"/>
      <c r="AP1086" s="138"/>
      <c r="AQ1086" s="138"/>
    </row>
    <row r="1087" spans="39:43" x14ac:dyDescent="0.35">
      <c r="AM1087" s="138"/>
      <c r="AN1087" s="138"/>
      <c r="AO1087" s="138"/>
      <c r="AP1087" s="138"/>
      <c r="AQ1087" s="138"/>
    </row>
    <row r="1088" spans="39:43" x14ac:dyDescent="0.35">
      <c r="AM1088" s="138"/>
      <c r="AN1088" s="138"/>
      <c r="AO1088" s="138"/>
      <c r="AP1088" s="138"/>
      <c r="AQ1088" s="138"/>
    </row>
    <row r="1089" spans="39:43" x14ac:dyDescent="0.35">
      <c r="AM1089" s="138"/>
      <c r="AN1089" s="138"/>
      <c r="AO1089" s="138"/>
      <c r="AP1089" s="138"/>
      <c r="AQ1089" s="138"/>
    </row>
    <row r="1090" spans="39:43" x14ac:dyDescent="0.35">
      <c r="AM1090" s="138"/>
      <c r="AN1090" s="138"/>
      <c r="AO1090" s="138"/>
      <c r="AP1090" s="138"/>
      <c r="AQ1090" s="138"/>
    </row>
    <row r="1091" spans="39:43" x14ac:dyDescent="0.35">
      <c r="AM1091" s="138"/>
      <c r="AN1091" s="138"/>
      <c r="AO1091" s="138"/>
      <c r="AP1091" s="138"/>
      <c r="AQ1091" s="138"/>
    </row>
    <row r="1092" spans="39:43" x14ac:dyDescent="0.35">
      <c r="AM1092" s="138"/>
      <c r="AN1092" s="138"/>
      <c r="AO1092" s="138"/>
      <c r="AP1092" s="138"/>
      <c r="AQ1092" s="138"/>
    </row>
    <row r="1093" spans="39:43" x14ac:dyDescent="0.35">
      <c r="AM1093" s="138"/>
      <c r="AN1093" s="138"/>
      <c r="AO1093" s="138"/>
      <c r="AP1093" s="138"/>
      <c r="AQ1093" s="138"/>
    </row>
    <row r="1094" spans="39:43" x14ac:dyDescent="0.35">
      <c r="AM1094" s="138"/>
      <c r="AN1094" s="138"/>
      <c r="AO1094" s="138"/>
      <c r="AP1094" s="138"/>
      <c r="AQ1094" s="138"/>
    </row>
    <row r="1095" spans="39:43" x14ac:dyDescent="0.35">
      <c r="AM1095" s="138"/>
      <c r="AN1095" s="138"/>
      <c r="AO1095" s="138"/>
      <c r="AP1095" s="138"/>
      <c r="AQ1095" s="138"/>
    </row>
    <row r="1096" spans="39:43" x14ac:dyDescent="0.35">
      <c r="AM1096" s="138"/>
      <c r="AN1096" s="138"/>
      <c r="AO1096" s="138"/>
      <c r="AP1096" s="138"/>
      <c r="AQ1096" s="138"/>
    </row>
    <row r="1097" spans="39:43" x14ac:dyDescent="0.35">
      <c r="AM1097" s="138"/>
      <c r="AN1097" s="138"/>
      <c r="AO1097" s="138"/>
      <c r="AP1097" s="138"/>
      <c r="AQ1097" s="138"/>
    </row>
    <row r="1098" spans="39:43" x14ac:dyDescent="0.35">
      <c r="AM1098" s="138"/>
      <c r="AN1098" s="138"/>
      <c r="AO1098" s="138"/>
      <c r="AP1098" s="138"/>
      <c r="AQ1098" s="138"/>
    </row>
    <row r="1099" spans="39:43" x14ac:dyDescent="0.35">
      <c r="AM1099" s="138"/>
      <c r="AN1099" s="138"/>
      <c r="AO1099" s="138"/>
      <c r="AP1099" s="138"/>
      <c r="AQ1099" s="138"/>
    </row>
    <row r="1100" spans="39:43" x14ac:dyDescent="0.35">
      <c r="AM1100" s="138"/>
      <c r="AN1100" s="138"/>
      <c r="AO1100" s="138"/>
      <c r="AP1100" s="138"/>
      <c r="AQ1100" s="138"/>
    </row>
    <row r="1101" spans="39:43" x14ac:dyDescent="0.35">
      <c r="AM1101" s="138"/>
      <c r="AN1101" s="138"/>
      <c r="AO1101" s="138"/>
      <c r="AP1101" s="138"/>
      <c r="AQ1101" s="138"/>
    </row>
    <row r="1102" spans="39:43" x14ac:dyDescent="0.35">
      <c r="AM1102" s="138"/>
      <c r="AN1102" s="138"/>
      <c r="AO1102" s="138"/>
      <c r="AP1102" s="138"/>
      <c r="AQ1102" s="138"/>
    </row>
    <row r="1103" spans="39:43" x14ac:dyDescent="0.35">
      <c r="AM1103" s="138"/>
      <c r="AN1103" s="138"/>
      <c r="AO1103" s="138"/>
      <c r="AP1103" s="138"/>
      <c r="AQ1103" s="138"/>
    </row>
    <row r="1104" spans="39:43" x14ac:dyDescent="0.35">
      <c r="AM1104" s="138"/>
      <c r="AN1104" s="138"/>
      <c r="AO1104" s="138"/>
      <c r="AP1104" s="138"/>
      <c r="AQ1104" s="138"/>
    </row>
    <row r="1105" spans="39:43" x14ac:dyDescent="0.35">
      <c r="AM1105" s="138"/>
      <c r="AN1105" s="138"/>
      <c r="AO1105" s="138"/>
      <c r="AP1105" s="138"/>
      <c r="AQ1105" s="138"/>
    </row>
    <row r="1106" spans="39:43" x14ac:dyDescent="0.35">
      <c r="AM1106" s="138"/>
      <c r="AN1106" s="138"/>
      <c r="AO1106" s="138"/>
      <c r="AP1106" s="138"/>
      <c r="AQ1106" s="138"/>
    </row>
    <row r="1107" spans="39:43" x14ac:dyDescent="0.35">
      <c r="AM1107" s="138"/>
      <c r="AN1107" s="138"/>
      <c r="AO1107" s="138"/>
      <c r="AP1107" s="138"/>
      <c r="AQ1107" s="138"/>
    </row>
    <row r="1108" spans="39:43" x14ac:dyDescent="0.35">
      <c r="AM1108" s="138"/>
      <c r="AN1108" s="138"/>
      <c r="AO1108" s="138"/>
      <c r="AP1108" s="138"/>
      <c r="AQ1108" s="138"/>
    </row>
    <row r="1109" spans="39:43" x14ac:dyDescent="0.35">
      <c r="AM1109" s="138"/>
      <c r="AN1109" s="138"/>
      <c r="AO1109" s="138"/>
      <c r="AP1109" s="138"/>
      <c r="AQ1109" s="138"/>
    </row>
    <row r="1110" spans="39:43" x14ac:dyDescent="0.35">
      <c r="AM1110" s="138"/>
      <c r="AN1110" s="138"/>
      <c r="AO1110" s="138"/>
      <c r="AP1110" s="138"/>
      <c r="AQ1110" s="138"/>
    </row>
    <row r="1111" spans="39:43" x14ac:dyDescent="0.35">
      <c r="AM1111" s="138"/>
      <c r="AN1111" s="138"/>
      <c r="AO1111" s="138"/>
      <c r="AP1111" s="138"/>
      <c r="AQ1111" s="138"/>
    </row>
    <row r="1112" spans="39:43" x14ac:dyDescent="0.35">
      <c r="AM1112" s="138"/>
      <c r="AN1112" s="138"/>
      <c r="AO1112" s="138"/>
      <c r="AP1112" s="138"/>
      <c r="AQ1112" s="138"/>
    </row>
    <row r="1113" spans="39:43" x14ac:dyDescent="0.35">
      <c r="AM1113" s="138"/>
      <c r="AN1113" s="138"/>
      <c r="AO1113" s="138"/>
      <c r="AP1113" s="138"/>
      <c r="AQ1113" s="138"/>
    </row>
    <row r="1114" spans="39:43" x14ac:dyDescent="0.35">
      <c r="AM1114" s="138"/>
      <c r="AN1114" s="138"/>
      <c r="AO1114" s="138"/>
      <c r="AP1114" s="138"/>
      <c r="AQ1114" s="138"/>
    </row>
    <row r="1115" spans="39:43" x14ac:dyDescent="0.35">
      <c r="AM1115" s="138"/>
      <c r="AN1115" s="138"/>
      <c r="AO1115" s="138"/>
      <c r="AP1115" s="138"/>
      <c r="AQ1115" s="138"/>
    </row>
    <row r="1116" spans="39:43" x14ac:dyDescent="0.35">
      <c r="AM1116" s="138"/>
      <c r="AN1116" s="138"/>
      <c r="AO1116" s="138"/>
      <c r="AP1116" s="138"/>
      <c r="AQ1116" s="138"/>
    </row>
    <row r="1117" spans="39:43" x14ac:dyDescent="0.35">
      <c r="AM1117" s="138"/>
      <c r="AN1117" s="138"/>
      <c r="AO1117" s="138"/>
      <c r="AP1117" s="138"/>
      <c r="AQ1117" s="138"/>
    </row>
    <row r="1118" spans="39:43" x14ac:dyDescent="0.35">
      <c r="AM1118" s="138"/>
      <c r="AN1118" s="138"/>
      <c r="AO1118" s="138"/>
      <c r="AP1118" s="138"/>
      <c r="AQ1118" s="138"/>
    </row>
    <row r="1119" spans="39:43" x14ac:dyDescent="0.35">
      <c r="AM1119" s="138"/>
      <c r="AN1119" s="138"/>
      <c r="AO1119" s="138"/>
      <c r="AP1119" s="138"/>
      <c r="AQ1119" s="138"/>
    </row>
    <row r="1120" spans="39:43" x14ac:dyDescent="0.35">
      <c r="AM1120" s="138"/>
      <c r="AN1120" s="138"/>
      <c r="AO1120" s="138"/>
      <c r="AP1120" s="138"/>
      <c r="AQ1120" s="138"/>
    </row>
    <row r="1121" spans="39:43" x14ac:dyDescent="0.35">
      <c r="AM1121" s="138"/>
      <c r="AN1121" s="138"/>
      <c r="AO1121" s="138"/>
      <c r="AP1121" s="138"/>
      <c r="AQ1121" s="138"/>
    </row>
    <row r="1122" spans="39:43" x14ac:dyDescent="0.35">
      <c r="AM1122" s="138"/>
      <c r="AN1122" s="138"/>
      <c r="AO1122" s="138"/>
      <c r="AP1122" s="138"/>
      <c r="AQ1122" s="138"/>
    </row>
    <row r="1123" spans="39:43" x14ac:dyDescent="0.35">
      <c r="AM1123" s="138"/>
      <c r="AN1123" s="138"/>
      <c r="AO1123" s="138"/>
      <c r="AP1123" s="138"/>
      <c r="AQ1123" s="138"/>
    </row>
    <row r="1124" spans="39:43" x14ac:dyDescent="0.35">
      <c r="AM1124" s="138"/>
      <c r="AN1124" s="138"/>
      <c r="AO1124" s="138"/>
      <c r="AP1124" s="138"/>
      <c r="AQ1124" s="138"/>
    </row>
    <row r="1125" spans="39:43" x14ac:dyDescent="0.35">
      <c r="AM1125" s="138"/>
      <c r="AN1125" s="138"/>
      <c r="AO1125" s="138"/>
      <c r="AP1125" s="138"/>
      <c r="AQ1125" s="138"/>
    </row>
    <row r="1126" spans="39:43" x14ac:dyDescent="0.35">
      <c r="AM1126" s="138"/>
      <c r="AN1126" s="138"/>
      <c r="AO1126" s="138"/>
      <c r="AP1126" s="138"/>
      <c r="AQ1126" s="138"/>
    </row>
    <row r="1127" spans="39:43" x14ac:dyDescent="0.35">
      <c r="AM1127" s="138"/>
      <c r="AN1127" s="138"/>
      <c r="AO1127" s="138"/>
      <c r="AP1127" s="138"/>
      <c r="AQ1127" s="138"/>
    </row>
    <row r="1128" spans="39:43" x14ac:dyDescent="0.35">
      <c r="AM1128" s="138"/>
      <c r="AN1128" s="138"/>
      <c r="AO1128" s="138"/>
      <c r="AP1128" s="138"/>
      <c r="AQ1128" s="138"/>
    </row>
    <row r="1129" spans="39:43" x14ac:dyDescent="0.35">
      <c r="AM1129" s="138"/>
      <c r="AN1129" s="138"/>
      <c r="AO1129" s="138"/>
      <c r="AP1129" s="138"/>
      <c r="AQ1129" s="138"/>
    </row>
    <row r="1130" spans="39:43" x14ac:dyDescent="0.35">
      <c r="AM1130" s="138"/>
      <c r="AN1130" s="138"/>
      <c r="AO1130" s="138"/>
      <c r="AP1130" s="138"/>
      <c r="AQ1130" s="138"/>
    </row>
    <row r="1131" spans="39:43" x14ac:dyDescent="0.35">
      <c r="AM1131" s="138"/>
      <c r="AN1131" s="138"/>
      <c r="AO1131" s="138"/>
      <c r="AP1131" s="138"/>
      <c r="AQ1131" s="138"/>
    </row>
    <row r="1132" spans="39:43" x14ac:dyDescent="0.35">
      <c r="AM1132" s="138"/>
      <c r="AN1132" s="138"/>
      <c r="AO1132" s="138"/>
      <c r="AP1132" s="138"/>
      <c r="AQ1132" s="138"/>
    </row>
    <row r="1133" spans="39:43" x14ac:dyDescent="0.35">
      <c r="AM1133" s="138"/>
      <c r="AN1133" s="138"/>
      <c r="AO1133" s="138"/>
      <c r="AP1133" s="138"/>
      <c r="AQ1133" s="138"/>
    </row>
    <row r="1134" spans="39:43" x14ac:dyDescent="0.35">
      <c r="AM1134" s="138"/>
      <c r="AN1134" s="138"/>
      <c r="AO1134" s="138"/>
      <c r="AP1134" s="138"/>
      <c r="AQ1134" s="138"/>
    </row>
    <row r="1135" spans="39:43" x14ac:dyDescent="0.35">
      <c r="AM1135" s="138"/>
      <c r="AN1135" s="138"/>
      <c r="AO1135" s="138"/>
      <c r="AP1135" s="138"/>
      <c r="AQ1135" s="138"/>
    </row>
    <row r="1136" spans="39:43" x14ac:dyDescent="0.35">
      <c r="AM1136" s="138"/>
      <c r="AN1136" s="138"/>
      <c r="AO1136" s="138"/>
      <c r="AP1136" s="138"/>
      <c r="AQ1136" s="138"/>
    </row>
    <row r="1137" spans="39:43" x14ac:dyDescent="0.35">
      <c r="AM1137" s="138"/>
      <c r="AN1137" s="138"/>
      <c r="AO1137" s="138"/>
      <c r="AP1137" s="138"/>
      <c r="AQ1137" s="138"/>
    </row>
    <row r="1138" spans="39:43" x14ac:dyDescent="0.35">
      <c r="AM1138" s="138"/>
      <c r="AN1138" s="138"/>
      <c r="AO1138" s="138"/>
      <c r="AP1138" s="138"/>
      <c r="AQ1138" s="138"/>
    </row>
    <row r="1139" spans="39:43" x14ac:dyDescent="0.35">
      <c r="AM1139" s="138"/>
      <c r="AN1139" s="138"/>
      <c r="AO1139" s="138"/>
      <c r="AP1139" s="138"/>
      <c r="AQ1139" s="138"/>
    </row>
    <row r="1140" spans="39:43" x14ac:dyDescent="0.35">
      <c r="AM1140" s="138"/>
      <c r="AN1140" s="138"/>
      <c r="AO1140" s="138"/>
      <c r="AP1140" s="138"/>
      <c r="AQ1140" s="138"/>
    </row>
    <row r="1141" spans="39:43" x14ac:dyDescent="0.35">
      <c r="AM1141" s="138"/>
      <c r="AN1141" s="138"/>
      <c r="AO1141" s="138"/>
      <c r="AP1141" s="138"/>
      <c r="AQ1141" s="138"/>
    </row>
    <row r="1142" spans="39:43" x14ac:dyDescent="0.35">
      <c r="AM1142" s="138"/>
      <c r="AN1142" s="138"/>
      <c r="AO1142" s="138"/>
      <c r="AP1142" s="138"/>
      <c r="AQ1142" s="138"/>
    </row>
    <row r="1143" spans="39:43" x14ac:dyDescent="0.35">
      <c r="AM1143" s="138"/>
      <c r="AN1143" s="138"/>
      <c r="AO1143" s="138"/>
      <c r="AP1143" s="138"/>
      <c r="AQ1143" s="138"/>
    </row>
    <row r="1144" spans="39:43" x14ac:dyDescent="0.35">
      <c r="AM1144" s="138"/>
      <c r="AN1144" s="138"/>
      <c r="AO1144" s="138"/>
      <c r="AP1144" s="138"/>
      <c r="AQ1144" s="138"/>
    </row>
    <row r="1145" spans="39:43" x14ac:dyDescent="0.35">
      <c r="AM1145" s="138"/>
      <c r="AN1145" s="138"/>
      <c r="AO1145" s="138"/>
      <c r="AP1145" s="138"/>
      <c r="AQ1145" s="138"/>
    </row>
    <row r="1146" spans="39:43" x14ac:dyDescent="0.35">
      <c r="AM1146" s="138"/>
      <c r="AN1146" s="138"/>
      <c r="AO1146" s="138"/>
      <c r="AP1146" s="138"/>
      <c r="AQ1146" s="138"/>
    </row>
    <row r="1147" spans="39:43" x14ac:dyDescent="0.35">
      <c r="AM1147" s="138"/>
      <c r="AN1147" s="138"/>
      <c r="AO1147" s="138"/>
      <c r="AP1147" s="138"/>
      <c r="AQ1147" s="138"/>
    </row>
    <row r="1148" spans="39:43" x14ac:dyDescent="0.35">
      <c r="AM1148" s="138"/>
      <c r="AN1148" s="138"/>
      <c r="AO1148" s="138"/>
      <c r="AP1148" s="138"/>
      <c r="AQ1148" s="138"/>
    </row>
    <row r="1149" spans="39:43" x14ac:dyDescent="0.35">
      <c r="AM1149" s="138"/>
      <c r="AN1149" s="138"/>
      <c r="AO1149" s="138"/>
      <c r="AP1149" s="138"/>
      <c r="AQ1149" s="138"/>
    </row>
    <row r="1150" spans="39:43" x14ac:dyDescent="0.35">
      <c r="AM1150" s="138"/>
      <c r="AN1150" s="138"/>
      <c r="AO1150" s="138"/>
      <c r="AP1150" s="138"/>
      <c r="AQ1150" s="138"/>
    </row>
    <row r="1151" spans="39:43" x14ac:dyDescent="0.35">
      <c r="AM1151" s="138"/>
      <c r="AN1151" s="138"/>
      <c r="AO1151" s="138"/>
      <c r="AP1151" s="138"/>
      <c r="AQ1151" s="138"/>
    </row>
    <row r="1152" spans="39:43" x14ac:dyDescent="0.35">
      <c r="AM1152" s="138"/>
      <c r="AN1152" s="138"/>
      <c r="AO1152" s="138"/>
      <c r="AP1152" s="138"/>
      <c r="AQ1152" s="138"/>
    </row>
    <row r="1153" spans="39:43" x14ac:dyDescent="0.35">
      <c r="AM1153" s="138"/>
      <c r="AN1153" s="138"/>
      <c r="AO1153" s="138"/>
      <c r="AP1153" s="138"/>
      <c r="AQ1153" s="138"/>
    </row>
    <row r="1154" spans="39:43" x14ac:dyDescent="0.35">
      <c r="AM1154" s="138"/>
      <c r="AN1154" s="138"/>
      <c r="AO1154" s="138"/>
      <c r="AP1154" s="138"/>
      <c r="AQ1154" s="138"/>
    </row>
    <row r="1155" spans="39:43" x14ac:dyDescent="0.35">
      <c r="AM1155" s="138"/>
      <c r="AN1155" s="138"/>
      <c r="AO1155" s="138"/>
      <c r="AP1155" s="138"/>
      <c r="AQ1155" s="138"/>
    </row>
    <row r="1156" spans="39:43" x14ac:dyDescent="0.35">
      <c r="AM1156" s="138"/>
      <c r="AN1156" s="138"/>
      <c r="AO1156" s="138"/>
      <c r="AP1156" s="138"/>
      <c r="AQ1156" s="138"/>
    </row>
    <row r="1157" spans="39:43" x14ac:dyDescent="0.35">
      <c r="AM1157" s="138"/>
      <c r="AN1157" s="138"/>
      <c r="AO1157" s="138"/>
      <c r="AP1157" s="138"/>
      <c r="AQ1157" s="138"/>
    </row>
    <row r="1158" spans="39:43" x14ac:dyDescent="0.35">
      <c r="AM1158" s="138"/>
      <c r="AN1158" s="138"/>
      <c r="AO1158" s="138"/>
      <c r="AP1158" s="138"/>
      <c r="AQ1158" s="138"/>
    </row>
    <row r="1159" spans="39:43" x14ac:dyDescent="0.35">
      <c r="AM1159" s="138"/>
      <c r="AN1159" s="138"/>
      <c r="AO1159" s="138"/>
      <c r="AP1159" s="138"/>
      <c r="AQ1159" s="138"/>
    </row>
    <row r="1160" spans="39:43" x14ac:dyDescent="0.35">
      <c r="AM1160" s="138"/>
      <c r="AN1160" s="138"/>
      <c r="AO1160" s="138"/>
      <c r="AP1160" s="138"/>
      <c r="AQ1160" s="138"/>
    </row>
    <row r="1161" spans="39:43" x14ac:dyDescent="0.35">
      <c r="AM1161" s="138"/>
      <c r="AN1161" s="138"/>
      <c r="AO1161" s="138"/>
      <c r="AP1161" s="138"/>
      <c r="AQ1161" s="138"/>
    </row>
    <row r="1162" spans="39:43" x14ac:dyDescent="0.35">
      <c r="AM1162" s="138"/>
      <c r="AN1162" s="138"/>
      <c r="AO1162" s="138"/>
      <c r="AP1162" s="138"/>
      <c r="AQ1162" s="138"/>
    </row>
    <row r="1163" spans="39:43" x14ac:dyDescent="0.35">
      <c r="AM1163" s="138"/>
      <c r="AN1163" s="138"/>
      <c r="AO1163" s="138"/>
      <c r="AP1163" s="138"/>
      <c r="AQ1163" s="138"/>
    </row>
    <row r="1164" spans="39:43" x14ac:dyDescent="0.35">
      <c r="AM1164" s="138"/>
      <c r="AN1164" s="138"/>
      <c r="AO1164" s="138"/>
      <c r="AP1164" s="138"/>
      <c r="AQ1164" s="138"/>
    </row>
    <row r="1165" spans="39:43" x14ac:dyDescent="0.35">
      <c r="AM1165" s="138"/>
      <c r="AN1165" s="138"/>
      <c r="AO1165" s="138"/>
      <c r="AP1165" s="138"/>
      <c r="AQ1165" s="138"/>
    </row>
    <row r="1166" spans="39:43" x14ac:dyDescent="0.35">
      <c r="AM1166" s="138"/>
      <c r="AN1166" s="138"/>
      <c r="AO1166" s="138"/>
      <c r="AP1166" s="138"/>
      <c r="AQ1166" s="138"/>
    </row>
    <row r="1167" spans="39:43" x14ac:dyDescent="0.35">
      <c r="AM1167" s="138"/>
      <c r="AN1167" s="138"/>
      <c r="AO1167" s="138"/>
      <c r="AP1167" s="138"/>
      <c r="AQ1167" s="138"/>
    </row>
    <row r="1168" spans="39:43" x14ac:dyDescent="0.35">
      <c r="AM1168" s="138"/>
      <c r="AN1168" s="138"/>
      <c r="AO1168" s="138"/>
      <c r="AP1168" s="138"/>
      <c r="AQ1168" s="138"/>
    </row>
    <row r="1169" spans="39:43" x14ac:dyDescent="0.35">
      <c r="AM1169" s="138"/>
      <c r="AN1169" s="138"/>
      <c r="AO1169" s="138"/>
      <c r="AP1169" s="138"/>
      <c r="AQ1169" s="138"/>
    </row>
    <row r="1170" spans="39:43" x14ac:dyDescent="0.35">
      <c r="AM1170" s="138"/>
      <c r="AN1170" s="138"/>
      <c r="AO1170" s="138"/>
      <c r="AP1170" s="138"/>
      <c r="AQ1170" s="138"/>
    </row>
    <row r="1171" spans="39:43" x14ac:dyDescent="0.35">
      <c r="AM1171" s="138"/>
      <c r="AN1171" s="138"/>
      <c r="AO1171" s="138"/>
      <c r="AP1171" s="138"/>
      <c r="AQ1171" s="138"/>
    </row>
    <row r="1172" spans="39:43" x14ac:dyDescent="0.35">
      <c r="AM1172" s="138"/>
      <c r="AN1172" s="138"/>
      <c r="AO1172" s="138"/>
      <c r="AP1172" s="138"/>
      <c r="AQ1172" s="138"/>
    </row>
    <row r="1173" spans="39:43" x14ac:dyDescent="0.35">
      <c r="AM1173" s="138"/>
      <c r="AN1173" s="138"/>
      <c r="AO1173" s="138"/>
      <c r="AP1173" s="138"/>
      <c r="AQ1173" s="138"/>
    </row>
    <row r="1174" spans="39:43" x14ac:dyDescent="0.35">
      <c r="AM1174" s="138"/>
      <c r="AN1174" s="138"/>
      <c r="AO1174" s="138"/>
      <c r="AP1174" s="138"/>
      <c r="AQ1174" s="138"/>
    </row>
    <row r="1175" spans="39:43" x14ac:dyDescent="0.35">
      <c r="AM1175" s="138"/>
      <c r="AN1175" s="138"/>
      <c r="AO1175" s="138"/>
      <c r="AP1175" s="138"/>
      <c r="AQ1175" s="138"/>
    </row>
    <row r="1176" spans="39:43" x14ac:dyDescent="0.35">
      <c r="AM1176" s="138"/>
      <c r="AN1176" s="138"/>
      <c r="AO1176" s="138"/>
      <c r="AP1176" s="138"/>
      <c r="AQ1176" s="138"/>
    </row>
    <row r="1177" spans="39:43" x14ac:dyDescent="0.35">
      <c r="AM1177" s="138"/>
      <c r="AN1177" s="138"/>
      <c r="AO1177" s="138"/>
      <c r="AP1177" s="138"/>
      <c r="AQ1177" s="138"/>
    </row>
    <row r="1178" spans="39:43" x14ac:dyDescent="0.35">
      <c r="AM1178" s="138"/>
      <c r="AN1178" s="138"/>
      <c r="AO1178" s="138"/>
      <c r="AP1178" s="138"/>
      <c r="AQ1178" s="138"/>
    </row>
    <row r="1179" spans="39:43" x14ac:dyDescent="0.35">
      <c r="AM1179" s="138"/>
      <c r="AN1179" s="138"/>
      <c r="AO1179" s="138"/>
      <c r="AP1179" s="138"/>
      <c r="AQ1179" s="138"/>
    </row>
    <row r="1180" spans="39:43" x14ac:dyDescent="0.35">
      <c r="AM1180" s="138"/>
      <c r="AN1180" s="138"/>
      <c r="AO1180" s="138"/>
      <c r="AP1180" s="138"/>
      <c r="AQ1180" s="138"/>
    </row>
    <row r="1181" spans="39:43" x14ac:dyDescent="0.35">
      <c r="AM1181" s="138"/>
      <c r="AN1181" s="138"/>
      <c r="AO1181" s="138"/>
      <c r="AP1181" s="138"/>
      <c r="AQ1181" s="138"/>
    </row>
    <row r="1182" spans="39:43" x14ac:dyDescent="0.35">
      <c r="AM1182" s="138"/>
      <c r="AN1182" s="138"/>
      <c r="AO1182" s="138"/>
      <c r="AP1182" s="138"/>
      <c r="AQ1182" s="138"/>
    </row>
    <row r="1183" spans="39:43" x14ac:dyDescent="0.35">
      <c r="AM1183" s="138"/>
      <c r="AN1183" s="138"/>
      <c r="AO1183" s="138"/>
      <c r="AP1183" s="138"/>
      <c r="AQ1183" s="138"/>
    </row>
    <row r="1184" spans="39:43" x14ac:dyDescent="0.35">
      <c r="AM1184" s="138"/>
      <c r="AN1184" s="138"/>
      <c r="AO1184" s="138"/>
      <c r="AP1184" s="138"/>
      <c r="AQ1184" s="138"/>
    </row>
    <row r="1185" spans="39:43" x14ac:dyDescent="0.35">
      <c r="AM1185" s="138"/>
      <c r="AN1185" s="138"/>
      <c r="AO1185" s="138"/>
      <c r="AP1185" s="138"/>
      <c r="AQ1185" s="138"/>
    </row>
    <row r="1186" spans="39:43" x14ac:dyDescent="0.35">
      <c r="AM1186" s="138"/>
      <c r="AN1186" s="138"/>
      <c r="AO1186" s="138"/>
      <c r="AP1186" s="138"/>
      <c r="AQ1186" s="138"/>
    </row>
    <row r="1187" spans="39:43" x14ac:dyDescent="0.35">
      <c r="AM1187" s="138"/>
      <c r="AN1187" s="138"/>
      <c r="AO1187" s="138"/>
      <c r="AP1187" s="138"/>
      <c r="AQ1187" s="138"/>
    </row>
    <row r="1188" spans="39:43" x14ac:dyDescent="0.35">
      <c r="AM1188" s="138"/>
      <c r="AN1188" s="138"/>
      <c r="AO1188" s="138"/>
      <c r="AP1188" s="138"/>
      <c r="AQ1188" s="138"/>
    </row>
    <row r="1189" spans="39:43" x14ac:dyDescent="0.35">
      <c r="AM1189" s="138"/>
      <c r="AN1189" s="138"/>
      <c r="AO1189" s="138"/>
      <c r="AP1189" s="138"/>
      <c r="AQ1189" s="138"/>
    </row>
    <row r="1190" spans="39:43" x14ac:dyDescent="0.35">
      <c r="AM1190" s="138"/>
      <c r="AN1190" s="138"/>
      <c r="AO1190" s="138"/>
      <c r="AP1190" s="138"/>
      <c r="AQ1190" s="138"/>
    </row>
    <row r="1191" spans="39:43" x14ac:dyDescent="0.35">
      <c r="AM1191" s="138"/>
      <c r="AN1191" s="138"/>
      <c r="AO1191" s="138"/>
      <c r="AP1191" s="138"/>
      <c r="AQ1191" s="138"/>
    </row>
    <row r="1192" spans="39:43" x14ac:dyDescent="0.35">
      <c r="AM1192" s="138"/>
      <c r="AN1192" s="138"/>
      <c r="AO1192" s="138"/>
      <c r="AP1192" s="138"/>
      <c r="AQ1192" s="138"/>
    </row>
    <row r="1193" spans="39:43" x14ac:dyDescent="0.35">
      <c r="AM1193" s="138"/>
      <c r="AN1193" s="138"/>
      <c r="AO1193" s="138"/>
      <c r="AP1193" s="138"/>
      <c r="AQ1193" s="138"/>
    </row>
    <row r="1194" spans="39:43" x14ac:dyDescent="0.35">
      <c r="AM1194" s="138"/>
      <c r="AN1194" s="138"/>
      <c r="AO1194" s="138"/>
      <c r="AP1194" s="138"/>
      <c r="AQ1194" s="138"/>
    </row>
    <row r="1195" spans="39:43" x14ac:dyDescent="0.35">
      <c r="AM1195" s="138"/>
      <c r="AN1195" s="138"/>
      <c r="AO1195" s="138"/>
      <c r="AP1195" s="138"/>
      <c r="AQ1195" s="138"/>
    </row>
    <row r="1196" spans="39:43" x14ac:dyDescent="0.35">
      <c r="AM1196" s="138"/>
      <c r="AN1196" s="138"/>
      <c r="AO1196" s="138"/>
      <c r="AP1196" s="138"/>
      <c r="AQ1196" s="138"/>
    </row>
    <row r="1197" spans="39:43" x14ac:dyDescent="0.35">
      <c r="AM1197" s="138"/>
      <c r="AN1197" s="138"/>
      <c r="AO1197" s="138"/>
      <c r="AP1197" s="138"/>
      <c r="AQ1197" s="138"/>
    </row>
    <row r="1198" spans="39:43" x14ac:dyDescent="0.35">
      <c r="AM1198" s="138"/>
      <c r="AN1198" s="138"/>
      <c r="AO1198" s="138"/>
      <c r="AP1198" s="138"/>
      <c r="AQ1198" s="138"/>
    </row>
    <row r="1199" spans="39:43" x14ac:dyDescent="0.35">
      <c r="AM1199" s="138"/>
      <c r="AN1199" s="138"/>
      <c r="AO1199" s="138"/>
      <c r="AP1199" s="138"/>
      <c r="AQ1199" s="138"/>
    </row>
    <row r="1200" spans="39:43" x14ac:dyDescent="0.35">
      <c r="AM1200" s="138"/>
      <c r="AN1200" s="138"/>
      <c r="AO1200" s="138"/>
      <c r="AP1200" s="138"/>
      <c r="AQ1200" s="138"/>
    </row>
    <row r="1201" spans="39:43" x14ac:dyDescent="0.35">
      <c r="AM1201" s="138"/>
      <c r="AN1201" s="138"/>
      <c r="AO1201" s="138"/>
      <c r="AP1201" s="138"/>
      <c r="AQ1201" s="138"/>
    </row>
    <row r="1202" spans="39:43" x14ac:dyDescent="0.35">
      <c r="AM1202" s="138"/>
      <c r="AN1202" s="138"/>
      <c r="AO1202" s="138"/>
      <c r="AP1202" s="138"/>
      <c r="AQ1202" s="138"/>
    </row>
    <row r="1203" spans="39:43" x14ac:dyDescent="0.35">
      <c r="AM1203" s="138"/>
      <c r="AN1203" s="138"/>
      <c r="AO1203" s="138"/>
      <c r="AP1203" s="138"/>
      <c r="AQ1203" s="138"/>
    </row>
    <row r="1204" spans="39:43" x14ac:dyDescent="0.35">
      <c r="AM1204" s="138"/>
      <c r="AN1204" s="138"/>
      <c r="AO1204" s="138"/>
      <c r="AP1204" s="138"/>
      <c r="AQ1204" s="138"/>
    </row>
    <row r="1205" spans="39:43" x14ac:dyDescent="0.35">
      <c r="AM1205" s="138"/>
      <c r="AN1205" s="138"/>
      <c r="AO1205" s="138"/>
      <c r="AP1205" s="138"/>
      <c r="AQ1205" s="138"/>
    </row>
    <row r="1206" spans="39:43" x14ac:dyDescent="0.35">
      <c r="AM1206" s="138"/>
      <c r="AN1206" s="138"/>
      <c r="AO1206" s="138"/>
      <c r="AP1206" s="138"/>
      <c r="AQ1206" s="138"/>
    </row>
    <row r="1207" spans="39:43" x14ac:dyDescent="0.35">
      <c r="AM1207" s="138"/>
      <c r="AN1207" s="138"/>
      <c r="AO1207" s="138"/>
      <c r="AP1207" s="138"/>
      <c r="AQ1207" s="138"/>
    </row>
    <row r="1208" spans="39:43" x14ac:dyDescent="0.35">
      <c r="AM1208" s="138"/>
      <c r="AN1208" s="138"/>
      <c r="AO1208" s="138"/>
      <c r="AP1208" s="138"/>
      <c r="AQ1208" s="138"/>
    </row>
    <row r="1209" spans="39:43" x14ac:dyDescent="0.35">
      <c r="AM1209" s="138"/>
      <c r="AN1209" s="138"/>
      <c r="AO1209" s="138"/>
      <c r="AP1209" s="138"/>
      <c r="AQ1209" s="138"/>
    </row>
    <row r="1210" spans="39:43" x14ac:dyDescent="0.35">
      <c r="AM1210" s="138"/>
      <c r="AN1210" s="138"/>
      <c r="AO1210" s="138"/>
      <c r="AP1210" s="138"/>
      <c r="AQ1210" s="138"/>
    </row>
    <row r="1211" spans="39:43" x14ac:dyDescent="0.35">
      <c r="AM1211" s="138"/>
      <c r="AN1211" s="138"/>
      <c r="AO1211" s="138"/>
      <c r="AP1211" s="138"/>
      <c r="AQ1211" s="138"/>
    </row>
    <row r="1212" spans="39:43" x14ac:dyDescent="0.35">
      <c r="AM1212" s="138"/>
      <c r="AN1212" s="138"/>
      <c r="AO1212" s="138"/>
      <c r="AP1212" s="138"/>
      <c r="AQ1212" s="138"/>
    </row>
    <row r="1213" spans="39:43" x14ac:dyDescent="0.35">
      <c r="AM1213" s="138"/>
      <c r="AN1213" s="138"/>
      <c r="AO1213" s="138"/>
      <c r="AP1213" s="138"/>
      <c r="AQ1213" s="138"/>
    </row>
    <row r="1214" spans="39:43" x14ac:dyDescent="0.35">
      <c r="AM1214" s="138"/>
      <c r="AN1214" s="138"/>
      <c r="AO1214" s="138"/>
      <c r="AP1214" s="138"/>
      <c r="AQ1214" s="138"/>
    </row>
    <row r="1215" spans="39:43" x14ac:dyDescent="0.35">
      <c r="AM1215" s="138"/>
      <c r="AN1215" s="138"/>
      <c r="AO1215" s="138"/>
      <c r="AP1215" s="138"/>
      <c r="AQ1215" s="138"/>
    </row>
    <row r="1216" spans="39:43" x14ac:dyDescent="0.35">
      <c r="AM1216" s="138"/>
      <c r="AN1216" s="138"/>
      <c r="AO1216" s="138"/>
      <c r="AP1216" s="138"/>
      <c r="AQ1216" s="138"/>
    </row>
    <row r="1217" spans="39:43" x14ac:dyDescent="0.35">
      <c r="AM1217" s="138"/>
      <c r="AN1217" s="138"/>
      <c r="AO1217" s="138"/>
      <c r="AP1217" s="138"/>
      <c r="AQ1217" s="138"/>
    </row>
    <row r="1218" spans="39:43" x14ac:dyDescent="0.35">
      <c r="AM1218" s="138"/>
      <c r="AN1218" s="138"/>
      <c r="AO1218" s="138"/>
      <c r="AP1218" s="138"/>
      <c r="AQ1218" s="138"/>
    </row>
    <row r="1219" spans="39:43" x14ac:dyDescent="0.35">
      <c r="AM1219" s="138"/>
      <c r="AN1219" s="138"/>
      <c r="AO1219" s="138"/>
      <c r="AP1219" s="138"/>
      <c r="AQ1219" s="138"/>
    </row>
    <row r="1220" spans="39:43" x14ac:dyDescent="0.35">
      <c r="AM1220" s="138"/>
      <c r="AN1220" s="138"/>
      <c r="AO1220" s="138"/>
      <c r="AP1220" s="138"/>
      <c r="AQ1220" s="138"/>
    </row>
    <row r="1221" spans="39:43" x14ac:dyDescent="0.35">
      <c r="AM1221" s="138"/>
      <c r="AN1221" s="138"/>
      <c r="AO1221" s="138"/>
      <c r="AP1221" s="138"/>
      <c r="AQ1221" s="138"/>
    </row>
    <row r="1222" spans="39:43" x14ac:dyDescent="0.35">
      <c r="AM1222" s="138"/>
      <c r="AN1222" s="138"/>
      <c r="AO1222" s="138"/>
      <c r="AP1222" s="138"/>
      <c r="AQ1222" s="138"/>
    </row>
    <row r="1223" spans="39:43" x14ac:dyDescent="0.35">
      <c r="AM1223" s="138"/>
      <c r="AN1223" s="138"/>
      <c r="AO1223" s="138"/>
      <c r="AP1223" s="138"/>
      <c r="AQ1223" s="138"/>
    </row>
    <row r="1224" spans="39:43" x14ac:dyDescent="0.35">
      <c r="AM1224" s="138"/>
      <c r="AN1224" s="138"/>
      <c r="AO1224" s="138"/>
      <c r="AP1224" s="138"/>
      <c r="AQ1224" s="138"/>
    </row>
    <row r="1225" spans="39:43" x14ac:dyDescent="0.35">
      <c r="AM1225" s="138"/>
      <c r="AN1225" s="138"/>
      <c r="AO1225" s="138"/>
      <c r="AP1225" s="138"/>
      <c r="AQ1225" s="138"/>
    </row>
    <row r="1226" spans="39:43" x14ac:dyDescent="0.35">
      <c r="AM1226" s="138"/>
      <c r="AN1226" s="138"/>
      <c r="AO1226" s="138"/>
      <c r="AP1226" s="138"/>
      <c r="AQ1226" s="138"/>
    </row>
    <row r="1227" spans="39:43" x14ac:dyDescent="0.35">
      <c r="AM1227" s="138"/>
      <c r="AN1227" s="138"/>
      <c r="AO1227" s="138"/>
      <c r="AP1227" s="138"/>
      <c r="AQ1227" s="138"/>
    </row>
    <row r="1228" spans="39:43" x14ac:dyDescent="0.35">
      <c r="AM1228" s="138"/>
      <c r="AN1228" s="138"/>
      <c r="AO1228" s="138"/>
      <c r="AP1228" s="138"/>
      <c r="AQ1228" s="138"/>
    </row>
    <row r="1229" spans="39:43" x14ac:dyDescent="0.35">
      <c r="AM1229" s="138"/>
      <c r="AN1229" s="138"/>
      <c r="AO1229" s="138"/>
      <c r="AP1229" s="138"/>
      <c r="AQ1229" s="138"/>
    </row>
    <row r="1230" spans="39:43" x14ac:dyDescent="0.35">
      <c r="AM1230" s="138"/>
      <c r="AN1230" s="138"/>
      <c r="AO1230" s="138"/>
      <c r="AP1230" s="138"/>
      <c r="AQ1230" s="138"/>
    </row>
    <row r="1231" spans="39:43" x14ac:dyDescent="0.35">
      <c r="AM1231" s="138"/>
      <c r="AN1231" s="138"/>
      <c r="AO1231" s="138"/>
      <c r="AP1231" s="138"/>
      <c r="AQ1231" s="138"/>
    </row>
    <row r="1232" spans="39:43" x14ac:dyDescent="0.35">
      <c r="AM1232" s="138"/>
      <c r="AN1232" s="138"/>
      <c r="AO1232" s="138"/>
      <c r="AP1232" s="138"/>
      <c r="AQ1232" s="138"/>
    </row>
    <row r="1233" spans="39:43" x14ac:dyDescent="0.35">
      <c r="AM1233" s="138"/>
      <c r="AN1233" s="138"/>
      <c r="AO1233" s="138"/>
      <c r="AP1233" s="138"/>
      <c r="AQ1233" s="138"/>
    </row>
    <row r="1234" spans="39:43" x14ac:dyDescent="0.35">
      <c r="AM1234" s="138"/>
      <c r="AN1234" s="138"/>
      <c r="AO1234" s="138"/>
      <c r="AP1234" s="138"/>
      <c r="AQ1234" s="138"/>
    </row>
    <row r="1235" spans="39:43" x14ac:dyDescent="0.35">
      <c r="AM1235" s="138"/>
      <c r="AN1235" s="138"/>
      <c r="AO1235" s="138"/>
      <c r="AP1235" s="138"/>
      <c r="AQ1235" s="138"/>
    </row>
    <row r="1236" spans="39:43" x14ac:dyDescent="0.35">
      <c r="AM1236" s="138"/>
      <c r="AN1236" s="138"/>
      <c r="AO1236" s="138"/>
      <c r="AP1236" s="138"/>
      <c r="AQ1236" s="138"/>
    </row>
    <row r="1237" spans="39:43" x14ac:dyDescent="0.35">
      <c r="AM1237" s="138"/>
      <c r="AN1237" s="138"/>
      <c r="AO1237" s="138"/>
      <c r="AP1237" s="138"/>
      <c r="AQ1237" s="138"/>
    </row>
    <row r="1238" spans="39:43" x14ac:dyDescent="0.35">
      <c r="AM1238" s="138"/>
      <c r="AN1238" s="138"/>
      <c r="AO1238" s="138"/>
      <c r="AP1238" s="138"/>
      <c r="AQ1238" s="138"/>
    </row>
    <row r="1239" spans="39:43" x14ac:dyDescent="0.35">
      <c r="AM1239" s="138"/>
      <c r="AN1239" s="138"/>
      <c r="AO1239" s="138"/>
      <c r="AP1239" s="138"/>
      <c r="AQ1239" s="138"/>
    </row>
    <row r="1240" spans="39:43" x14ac:dyDescent="0.35">
      <c r="AM1240" s="138"/>
      <c r="AN1240" s="138"/>
      <c r="AO1240" s="138"/>
      <c r="AP1240" s="138"/>
      <c r="AQ1240" s="138"/>
    </row>
    <row r="1241" spans="39:43" x14ac:dyDescent="0.35">
      <c r="AM1241" s="138"/>
      <c r="AN1241" s="138"/>
      <c r="AO1241" s="138"/>
      <c r="AP1241" s="138"/>
      <c r="AQ1241" s="138"/>
    </row>
    <row r="1242" spans="39:43" x14ac:dyDescent="0.35">
      <c r="AM1242" s="138"/>
      <c r="AN1242" s="138"/>
      <c r="AO1242" s="138"/>
      <c r="AP1242" s="138"/>
      <c r="AQ1242" s="138"/>
    </row>
    <row r="1243" spans="39:43" x14ac:dyDescent="0.35">
      <c r="AM1243" s="138"/>
      <c r="AN1243" s="138"/>
      <c r="AO1243" s="138"/>
      <c r="AP1243" s="138"/>
      <c r="AQ1243" s="138"/>
    </row>
    <row r="1244" spans="39:43" x14ac:dyDescent="0.35">
      <c r="AM1244" s="138"/>
      <c r="AN1244" s="138"/>
      <c r="AO1244" s="138"/>
      <c r="AP1244" s="138"/>
      <c r="AQ1244" s="138"/>
    </row>
    <row r="1245" spans="39:43" x14ac:dyDescent="0.35">
      <c r="AM1245" s="138"/>
      <c r="AN1245" s="138"/>
      <c r="AO1245" s="138"/>
      <c r="AP1245" s="138"/>
      <c r="AQ1245" s="138"/>
    </row>
    <row r="1246" spans="39:43" x14ac:dyDescent="0.35">
      <c r="AM1246" s="138"/>
      <c r="AN1246" s="138"/>
      <c r="AO1246" s="138"/>
      <c r="AP1246" s="138"/>
      <c r="AQ1246" s="138"/>
    </row>
    <row r="1247" spans="39:43" x14ac:dyDescent="0.35">
      <c r="AM1247" s="138"/>
      <c r="AN1247" s="138"/>
      <c r="AO1247" s="138"/>
      <c r="AP1247" s="138"/>
      <c r="AQ1247" s="138"/>
    </row>
    <row r="1248" spans="39:43" x14ac:dyDescent="0.35">
      <c r="AM1248" s="138"/>
      <c r="AN1248" s="138"/>
      <c r="AO1248" s="138"/>
      <c r="AP1248" s="138"/>
      <c r="AQ1248" s="138"/>
    </row>
    <row r="1249" spans="39:43" x14ac:dyDescent="0.35">
      <c r="AM1249" s="138"/>
      <c r="AN1249" s="138"/>
      <c r="AO1249" s="138"/>
      <c r="AP1249" s="138"/>
      <c r="AQ1249" s="138"/>
    </row>
    <row r="1250" spans="39:43" x14ac:dyDescent="0.35">
      <c r="AM1250" s="138"/>
      <c r="AN1250" s="138"/>
      <c r="AO1250" s="138"/>
      <c r="AP1250" s="138"/>
      <c r="AQ1250" s="138"/>
    </row>
    <row r="1251" spans="39:43" x14ac:dyDescent="0.35">
      <c r="AM1251" s="138"/>
      <c r="AN1251" s="138"/>
      <c r="AO1251" s="138"/>
      <c r="AP1251" s="138"/>
      <c r="AQ1251" s="138"/>
    </row>
    <row r="1252" spans="39:43" x14ac:dyDescent="0.35">
      <c r="AM1252" s="138"/>
      <c r="AN1252" s="138"/>
      <c r="AO1252" s="138"/>
      <c r="AP1252" s="138"/>
      <c r="AQ1252" s="138"/>
    </row>
    <row r="1253" spans="39:43" x14ac:dyDescent="0.35">
      <c r="AM1253" s="138"/>
      <c r="AN1253" s="138"/>
      <c r="AO1253" s="138"/>
      <c r="AP1253" s="138"/>
      <c r="AQ1253" s="138"/>
    </row>
    <row r="1254" spans="39:43" x14ac:dyDescent="0.35">
      <c r="AM1254" s="138"/>
      <c r="AN1254" s="138"/>
      <c r="AO1254" s="138"/>
      <c r="AP1254" s="138"/>
      <c r="AQ1254" s="138"/>
    </row>
    <row r="1255" spans="39:43" x14ac:dyDescent="0.35">
      <c r="AM1255" s="138"/>
      <c r="AN1255" s="138"/>
      <c r="AO1255" s="138"/>
      <c r="AP1255" s="138"/>
      <c r="AQ1255" s="138"/>
    </row>
    <row r="1256" spans="39:43" x14ac:dyDescent="0.35">
      <c r="AM1256" s="138"/>
      <c r="AN1256" s="138"/>
      <c r="AO1256" s="138"/>
      <c r="AP1256" s="138"/>
      <c r="AQ1256" s="138"/>
    </row>
    <row r="1257" spans="39:43" x14ac:dyDescent="0.35">
      <c r="AM1257" s="138"/>
      <c r="AN1257" s="138"/>
      <c r="AO1257" s="138"/>
      <c r="AP1257" s="138"/>
      <c r="AQ1257" s="138"/>
    </row>
    <row r="1258" spans="39:43" x14ac:dyDescent="0.35">
      <c r="AM1258" s="138"/>
      <c r="AN1258" s="138"/>
      <c r="AO1258" s="138"/>
      <c r="AP1258" s="138"/>
      <c r="AQ1258" s="138"/>
    </row>
    <row r="1259" spans="39:43" x14ac:dyDescent="0.35">
      <c r="AM1259" s="138"/>
      <c r="AN1259" s="138"/>
      <c r="AO1259" s="138"/>
      <c r="AP1259" s="138"/>
      <c r="AQ1259" s="138"/>
    </row>
    <row r="1260" spans="39:43" x14ac:dyDescent="0.35">
      <c r="AM1260" s="138"/>
      <c r="AN1260" s="138"/>
      <c r="AO1260" s="138"/>
      <c r="AP1260" s="138"/>
      <c r="AQ1260" s="138"/>
    </row>
    <row r="1261" spans="39:43" x14ac:dyDescent="0.35">
      <c r="AM1261" s="138"/>
      <c r="AN1261" s="138"/>
      <c r="AO1261" s="138"/>
      <c r="AP1261" s="138"/>
      <c r="AQ1261" s="138"/>
    </row>
    <row r="1262" spans="39:43" x14ac:dyDescent="0.35">
      <c r="AM1262" s="138"/>
      <c r="AN1262" s="138"/>
      <c r="AO1262" s="138"/>
      <c r="AP1262" s="138"/>
      <c r="AQ1262" s="138"/>
    </row>
    <row r="1263" spans="39:43" x14ac:dyDescent="0.35">
      <c r="AM1263" s="138"/>
      <c r="AN1263" s="138"/>
      <c r="AO1263" s="138"/>
      <c r="AP1263" s="138"/>
      <c r="AQ1263" s="138"/>
    </row>
    <row r="1264" spans="39:43" x14ac:dyDescent="0.35">
      <c r="AM1264" s="138"/>
      <c r="AN1264" s="138"/>
      <c r="AO1264" s="138"/>
      <c r="AP1264" s="138"/>
      <c r="AQ1264" s="138"/>
    </row>
    <row r="1265" spans="39:43" x14ac:dyDescent="0.35">
      <c r="AM1265" s="138"/>
      <c r="AN1265" s="138"/>
      <c r="AO1265" s="138"/>
      <c r="AP1265" s="138"/>
      <c r="AQ1265" s="138"/>
    </row>
    <row r="1266" spans="39:43" x14ac:dyDescent="0.35">
      <c r="AM1266" s="138"/>
      <c r="AN1266" s="138"/>
      <c r="AO1266" s="138"/>
      <c r="AP1266" s="138"/>
      <c r="AQ1266" s="138"/>
    </row>
    <row r="1267" spans="39:43" x14ac:dyDescent="0.35">
      <c r="AM1267" s="138"/>
      <c r="AN1267" s="138"/>
      <c r="AO1267" s="138"/>
      <c r="AP1267" s="138"/>
      <c r="AQ1267" s="138"/>
    </row>
    <row r="1268" spans="39:43" x14ac:dyDescent="0.35">
      <c r="AM1268" s="138"/>
      <c r="AN1268" s="138"/>
      <c r="AO1268" s="138"/>
      <c r="AP1268" s="138"/>
      <c r="AQ1268" s="138"/>
    </row>
    <row r="1269" spans="39:43" x14ac:dyDescent="0.35">
      <c r="AM1269" s="138"/>
      <c r="AN1269" s="138"/>
      <c r="AO1269" s="138"/>
      <c r="AP1269" s="138"/>
      <c r="AQ1269" s="138"/>
    </row>
    <row r="1270" spans="39:43" x14ac:dyDescent="0.35">
      <c r="AM1270" s="138"/>
      <c r="AN1270" s="138"/>
      <c r="AO1270" s="138"/>
      <c r="AP1270" s="138"/>
      <c r="AQ1270" s="138"/>
    </row>
    <row r="1271" spans="39:43" x14ac:dyDescent="0.35">
      <c r="AM1271" s="138"/>
      <c r="AN1271" s="138"/>
      <c r="AO1271" s="138"/>
      <c r="AP1271" s="138"/>
      <c r="AQ1271" s="138"/>
    </row>
    <row r="1272" spans="39:43" x14ac:dyDescent="0.35">
      <c r="AM1272" s="138"/>
      <c r="AN1272" s="138"/>
      <c r="AO1272" s="138"/>
      <c r="AP1272" s="138"/>
      <c r="AQ1272" s="138"/>
    </row>
    <row r="1273" spans="39:43" x14ac:dyDescent="0.35">
      <c r="AM1273" s="138"/>
      <c r="AN1273" s="138"/>
      <c r="AO1273" s="138"/>
      <c r="AP1273" s="138"/>
      <c r="AQ1273" s="138"/>
    </row>
    <row r="1274" spans="39:43" x14ac:dyDescent="0.35">
      <c r="AM1274" s="138"/>
      <c r="AN1274" s="138"/>
      <c r="AO1274" s="138"/>
      <c r="AP1274" s="138"/>
      <c r="AQ1274" s="138"/>
    </row>
    <row r="1275" spans="39:43" x14ac:dyDescent="0.35">
      <c r="AM1275" s="138"/>
      <c r="AN1275" s="138"/>
      <c r="AO1275" s="138"/>
      <c r="AP1275" s="138"/>
      <c r="AQ1275" s="138"/>
    </row>
    <row r="1276" spans="39:43" x14ac:dyDescent="0.35">
      <c r="AM1276" s="138"/>
      <c r="AN1276" s="138"/>
      <c r="AO1276" s="138"/>
      <c r="AP1276" s="138"/>
      <c r="AQ1276" s="138"/>
    </row>
    <row r="1277" spans="39:43" x14ac:dyDescent="0.35">
      <c r="AM1277" s="138"/>
      <c r="AN1277" s="138"/>
      <c r="AO1277" s="138"/>
      <c r="AP1277" s="138"/>
      <c r="AQ1277" s="138"/>
    </row>
    <row r="1278" spans="39:43" x14ac:dyDescent="0.35">
      <c r="AM1278" s="138"/>
      <c r="AN1278" s="138"/>
      <c r="AO1278" s="138"/>
      <c r="AP1278" s="138"/>
      <c r="AQ1278" s="138"/>
    </row>
    <row r="1279" spans="39:43" x14ac:dyDescent="0.35">
      <c r="AM1279" s="138"/>
      <c r="AN1279" s="138"/>
      <c r="AO1279" s="138"/>
      <c r="AP1279" s="138"/>
      <c r="AQ1279" s="138"/>
    </row>
    <row r="1280" spans="39:43" x14ac:dyDescent="0.35">
      <c r="AM1280" s="138"/>
      <c r="AN1280" s="138"/>
      <c r="AO1280" s="138"/>
      <c r="AP1280" s="138"/>
      <c r="AQ1280" s="138"/>
    </row>
    <row r="1281" spans="39:43" x14ac:dyDescent="0.35">
      <c r="AM1281" s="138"/>
      <c r="AN1281" s="138"/>
      <c r="AO1281" s="138"/>
      <c r="AP1281" s="138"/>
      <c r="AQ1281" s="138"/>
    </row>
    <row r="1282" spans="39:43" x14ac:dyDescent="0.35">
      <c r="AM1282" s="138"/>
      <c r="AN1282" s="138"/>
      <c r="AO1282" s="138"/>
      <c r="AP1282" s="138"/>
      <c r="AQ1282" s="138"/>
    </row>
    <row r="1283" spans="39:43" x14ac:dyDescent="0.35">
      <c r="AM1283" s="138"/>
      <c r="AN1283" s="138"/>
      <c r="AO1283" s="138"/>
      <c r="AP1283" s="138"/>
      <c r="AQ1283" s="138"/>
    </row>
    <row r="1284" spans="39:43" x14ac:dyDescent="0.35">
      <c r="AM1284" s="138"/>
      <c r="AN1284" s="138"/>
      <c r="AO1284" s="138"/>
      <c r="AP1284" s="138"/>
      <c r="AQ1284" s="138"/>
    </row>
    <row r="1285" spans="39:43" x14ac:dyDescent="0.35">
      <c r="AM1285" s="138"/>
      <c r="AN1285" s="138"/>
      <c r="AO1285" s="138"/>
      <c r="AP1285" s="138"/>
      <c r="AQ1285" s="138"/>
    </row>
    <row r="1286" spans="39:43" x14ac:dyDescent="0.35">
      <c r="AM1286" s="138"/>
      <c r="AN1286" s="138"/>
      <c r="AO1286" s="138"/>
      <c r="AP1286" s="138"/>
      <c r="AQ1286" s="138"/>
    </row>
    <row r="1287" spans="39:43" x14ac:dyDescent="0.35">
      <c r="AM1287" s="138"/>
      <c r="AN1287" s="138"/>
      <c r="AO1287" s="138"/>
      <c r="AP1287" s="138"/>
      <c r="AQ1287" s="138"/>
    </row>
    <row r="1288" spans="39:43" x14ac:dyDescent="0.35">
      <c r="AM1288" s="138"/>
      <c r="AN1288" s="138"/>
      <c r="AO1288" s="138"/>
      <c r="AP1288" s="138"/>
      <c r="AQ1288" s="138"/>
    </row>
    <row r="1289" spans="39:43" x14ac:dyDescent="0.35">
      <c r="AM1289" s="138"/>
      <c r="AN1289" s="138"/>
      <c r="AO1289" s="138"/>
      <c r="AP1289" s="138"/>
      <c r="AQ1289" s="138"/>
    </row>
    <row r="1290" spans="39:43" x14ac:dyDescent="0.35">
      <c r="AM1290" s="138"/>
      <c r="AN1290" s="138"/>
      <c r="AO1290" s="138"/>
      <c r="AP1290" s="138"/>
      <c r="AQ1290" s="138"/>
    </row>
    <row r="1291" spans="39:43" x14ac:dyDescent="0.35">
      <c r="AM1291" s="138"/>
      <c r="AN1291" s="138"/>
      <c r="AO1291" s="138"/>
      <c r="AP1291" s="138"/>
      <c r="AQ1291" s="138"/>
    </row>
    <row r="1292" spans="39:43" x14ac:dyDescent="0.35">
      <c r="AM1292" s="138"/>
      <c r="AN1292" s="138"/>
      <c r="AO1292" s="138"/>
      <c r="AP1292" s="138"/>
      <c r="AQ1292" s="138"/>
    </row>
    <row r="1293" spans="39:43" x14ac:dyDescent="0.35">
      <c r="AM1293" s="138"/>
      <c r="AN1293" s="138"/>
      <c r="AO1293" s="138"/>
      <c r="AP1293" s="138"/>
      <c r="AQ1293" s="138"/>
    </row>
    <row r="1294" spans="39:43" x14ac:dyDescent="0.35">
      <c r="AM1294" s="138"/>
      <c r="AN1294" s="138"/>
      <c r="AO1294" s="138"/>
      <c r="AP1294" s="138"/>
      <c r="AQ1294" s="138"/>
    </row>
    <row r="1295" spans="39:43" x14ac:dyDescent="0.35">
      <c r="AM1295" s="138"/>
      <c r="AN1295" s="138"/>
      <c r="AO1295" s="138"/>
      <c r="AP1295" s="138"/>
      <c r="AQ1295" s="138"/>
    </row>
    <row r="1296" spans="39:43" x14ac:dyDescent="0.35">
      <c r="AM1296" s="138"/>
      <c r="AN1296" s="138"/>
      <c r="AO1296" s="138"/>
      <c r="AP1296" s="138"/>
      <c r="AQ1296" s="138"/>
    </row>
    <row r="1297" spans="39:43" x14ac:dyDescent="0.35">
      <c r="AM1297" s="138"/>
      <c r="AN1297" s="138"/>
      <c r="AO1297" s="138"/>
      <c r="AP1297" s="138"/>
      <c r="AQ1297" s="138"/>
    </row>
    <row r="1298" spans="39:43" x14ac:dyDescent="0.35">
      <c r="AM1298" s="138"/>
      <c r="AN1298" s="138"/>
      <c r="AO1298" s="138"/>
      <c r="AP1298" s="138"/>
      <c r="AQ1298" s="138"/>
    </row>
    <row r="1299" spans="39:43" x14ac:dyDescent="0.35">
      <c r="AM1299" s="138"/>
      <c r="AN1299" s="138"/>
      <c r="AO1299" s="138"/>
      <c r="AP1299" s="138"/>
      <c r="AQ1299" s="138"/>
    </row>
    <row r="1300" spans="39:43" x14ac:dyDescent="0.35">
      <c r="AM1300" s="138"/>
      <c r="AN1300" s="138"/>
      <c r="AO1300" s="138"/>
      <c r="AP1300" s="138"/>
      <c r="AQ1300" s="138"/>
    </row>
    <row r="1301" spans="39:43" x14ac:dyDescent="0.35">
      <c r="AM1301" s="138"/>
      <c r="AN1301" s="138"/>
      <c r="AO1301" s="138"/>
      <c r="AP1301" s="138"/>
      <c r="AQ1301" s="138"/>
    </row>
    <row r="1302" spans="39:43" x14ac:dyDescent="0.35">
      <c r="AM1302" s="138"/>
      <c r="AN1302" s="138"/>
      <c r="AO1302" s="138"/>
      <c r="AP1302" s="138"/>
      <c r="AQ1302" s="138"/>
    </row>
    <row r="1303" spans="39:43" x14ac:dyDescent="0.35">
      <c r="AM1303" s="138"/>
      <c r="AN1303" s="138"/>
      <c r="AO1303" s="138"/>
      <c r="AP1303" s="138"/>
      <c r="AQ1303" s="138"/>
    </row>
    <row r="1304" spans="39:43" x14ac:dyDescent="0.35">
      <c r="AM1304" s="138"/>
      <c r="AN1304" s="138"/>
      <c r="AO1304" s="138"/>
      <c r="AP1304" s="138"/>
      <c r="AQ1304" s="138"/>
    </row>
    <row r="1305" spans="39:43" x14ac:dyDescent="0.35">
      <c r="AM1305" s="138"/>
      <c r="AN1305" s="138"/>
      <c r="AO1305" s="138"/>
      <c r="AP1305" s="138"/>
      <c r="AQ1305" s="138"/>
    </row>
    <row r="1306" spans="39:43" x14ac:dyDescent="0.35">
      <c r="AM1306" s="138"/>
      <c r="AN1306" s="138"/>
      <c r="AO1306" s="138"/>
      <c r="AP1306" s="138"/>
      <c r="AQ1306" s="138"/>
    </row>
    <row r="1307" spans="39:43" x14ac:dyDescent="0.35">
      <c r="AM1307" s="138"/>
      <c r="AN1307" s="138"/>
      <c r="AO1307" s="138"/>
      <c r="AP1307" s="138"/>
      <c r="AQ1307" s="138"/>
    </row>
    <row r="1308" spans="39:43" x14ac:dyDescent="0.35">
      <c r="AM1308" s="138"/>
      <c r="AN1308" s="138"/>
      <c r="AO1308" s="138"/>
      <c r="AP1308" s="138"/>
      <c r="AQ1308" s="138"/>
    </row>
    <row r="1309" spans="39:43" x14ac:dyDescent="0.35">
      <c r="AM1309" s="138"/>
      <c r="AN1309" s="138"/>
      <c r="AO1309" s="138"/>
      <c r="AP1309" s="138"/>
      <c r="AQ1309" s="138"/>
    </row>
    <row r="1310" spans="39:43" x14ac:dyDescent="0.35">
      <c r="AM1310" s="138"/>
      <c r="AN1310" s="138"/>
      <c r="AO1310" s="138"/>
      <c r="AP1310" s="138"/>
      <c r="AQ1310" s="138"/>
    </row>
    <row r="1311" spans="39:43" x14ac:dyDescent="0.35">
      <c r="AM1311" s="138"/>
      <c r="AN1311" s="138"/>
      <c r="AO1311" s="138"/>
      <c r="AP1311" s="138"/>
      <c r="AQ1311" s="138"/>
    </row>
    <row r="1312" spans="39:43" x14ac:dyDescent="0.35">
      <c r="AM1312" s="138"/>
      <c r="AN1312" s="138"/>
      <c r="AO1312" s="138"/>
      <c r="AP1312" s="138"/>
      <c r="AQ1312" s="138"/>
    </row>
    <row r="1313" spans="39:43" x14ac:dyDescent="0.35">
      <c r="AM1313" s="138"/>
      <c r="AN1313" s="138"/>
      <c r="AO1313" s="138"/>
      <c r="AP1313" s="138"/>
      <c r="AQ1313" s="138"/>
    </row>
    <row r="1314" spans="39:43" x14ac:dyDescent="0.35">
      <c r="AM1314" s="138"/>
      <c r="AN1314" s="138"/>
      <c r="AO1314" s="138"/>
      <c r="AP1314" s="138"/>
      <c r="AQ1314" s="138"/>
    </row>
    <row r="1315" spans="39:43" x14ac:dyDescent="0.35">
      <c r="AM1315" s="138"/>
      <c r="AN1315" s="138"/>
      <c r="AO1315" s="138"/>
      <c r="AP1315" s="138"/>
      <c r="AQ1315" s="138"/>
    </row>
    <row r="1316" spans="39:43" x14ac:dyDescent="0.35">
      <c r="AM1316" s="138"/>
      <c r="AN1316" s="138"/>
      <c r="AO1316" s="138"/>
      <c r="AP1316" s="138"/>
      <c r="AQ1316" s="138"/>
    </row>
    <row r="1317" spans="39:43" x14ac:dyDescent="0.35">
      <c r="AM1317" s="138"/>
      <c r="AN1317" s="138"/>
      <c r="AO1317" s="138"/>
      <c r="AP1317" s="138"/>
      <c r="AQ1317" s="138"/>
    </row>
    <row r="1318" spans="39:43" x14ac:dyDescent="0.35">
      <c r="AM1318" s="138"/>
      <c r="AN1318" s="138"/>
      <c r="AO1318" s="138"/>
      <c r="AP1318" s="138"/>
      <c r="AQ1318" s="138"/>
    </row>
    <row r="1319" spans="39:43" x14ac:dyDescent="0.35">
      <c r="AM1319" s="138"/>
      <c r="AN1319" s="138"/>
      <c r="AO1319" s="138"/>
      <c r="AP1319" s="138"/>
      <c r="AQ1319" s="138"/>
    </row>
    <row r="1320" spans="39:43" x14ac:dyDescent="0.35">
      <c r="AM1320" s="138"/>
      <c r="AN1320" s="138"/>
      <c r="AO1320" s="138"/>
      <c r="AP1320" s="138"/>
      <c r="AQ1320" s="138"/>
    </row>
    <row r="1321" spans="39:43" x14ac:dyDescent="0.35">
      <c r="AM1321" s="138"/>
      <c r="AN1321" s="138"/>
      <c r="AO1321" s="138"/>
      <c r="AP1321" s="138"/>
      <c r="AQ1321" s="138"/>
    </row>
    <row r="1322" spans="39:43" x14ac:dyDescent="0.35">
      <c r="AM1322" s="138"/>
      <c r="AN1322" s="138"/>
      <c r="AO1322" s="138"/>
      <c r="AP1322" s="138"/>
      <c r="AQ1322" s="138"/>
    </row>
    <row r="1323" spans="39:43" x14ac:dyDescent="0.35">
      <c r="AM1323" s="138"/>
      <c r="AN1323" s="138"/>
      <c r="AO1323" s="138"/>
      <c r="AP1323" s="138"/>
      <c r="AQ1323" s="138"/>
    </row>
    <row r="1324" spans="39:43" x14ac:dyDescent="0.35">
      <c r="AM1324" s="138"/>
      <c r="AN1324" s="138"/>
      <c r="AO1324" s="138"/>
      <c r="AP1324" s="138"/>
      <c r="AQ1324" s="138"/>
    </row>
    <row r="1325" spans="39:43" x14ac:dyDescent="0.35">
      <c r="AM1325" s="138"/>
      <c r="AN1325" s="138"/>
      <c r="AO1325" s="138"/>
      <c r="AP1325" s="138"/>
      <c r="AQ1325" s="138"/>
    </row>
    <row r="1326" spans="39:43" x14ac:dyDescent="0.35">
      <c r="AM1326" s="138"/>
      <c r="AN1326" s="138"/>
      <c r="AO1326" s="138"/>
      <c r="AP1326" s="138"/>
      <c r="AQ1326" s="138"/>
    </row>
    <row r="1327" spans="39:43" x14ac:dyDescent="0.35">
      <c r="AM1327" s="138"/>
      <c r="AN1327" s="138"/>
      <c r="AO1327" s="138"/>
      <c r="AP1327" s="138"/>
      <c r="AQ1327" s="138"/>
    </row>
    <row r="1328" spans="39:43" x14ac:dyDescent="0.35">
      <c r="AM1328" s="138"/>
      <c r="AN1328" s="138"/>
      <c r="AO1328" s="138"/>
      <c r="AP1328" s="138"/>
      <c r="AQ1328" s="138"/>
    </row>
    <row r="1329" spans="39:43" x14ac:dyDescent="0.35">
      <c r="AM1329" s="138"/>
      <c r="AN1329" s="138"/>
      <c r="AO1329" s="138"/>
      <c r="AP1329" s="138"/>
      <c r="AQ1329" s="138"/>
    </row>
    <row r="1330" spans="39:43" x14ac:dyDescent="0.35">
      <c r="AM1330" s="138"/>
      <c r="AN1330" s="138"/>
      <c r="AO1330" s="138"/>
      <c r="AP1330" s="138"/>
      <c r="AQ1330" s="138"/>
    </row>
    <row r="1331" spans="39:43" x14ac:dyDescent="0.35">
      <c r="AM1331" s="138"/>
      <c r="AN1331" s="138"/>
      <c r="AO1331" s="138"/>
      <c r="AP1331" s="138"/>
      <c r="AQ1331" s="138"/>
    </row>
    <row r="1332" spans="39:43" x14ac:dyDescent="0.35">
      <c r="AM1332" s="138"/>
      <c r="AN1332" s="138"/>
      <c r="AO1332" s="138"/>
      <c r="AP1332" s="138"/>
      <c r="AQ1332" s="138"/>
    </row>
    <row r="1333" spans="39:43" x14ac:dyDescent="0.35">
      <c r="AM1333" s="138"/>
      <c r="AN1333" s="138"/>
      <c r="AO1333" s="138"/>
      <c r="AP1333" s="138"/>
      <c r="AQ1333" s="138"/>
    </row>
    <row r="1334" spans="39:43" x14ac:dyDescent="0.35">
      <c r="AM1334" s="138"/>
      <c r="AN1334" s="138"/>
      <c r="AO1334" s="138"/>
      <c r="AP1334" s="138"/>
      <c r="AQ1334" s="138"/>
    </row>
    <row r="1335" spans="39:43" x14ac:dyDescent="0.35">
      <c r="AM1335" s="138"/>
      <c r="AN1335" s="138"/>
      <c r="AO1335" s="138"/>
      <c r="AP1335" s="138"/>
      <c r="AQ1335" s="138"/>
    </row>
    <row r="1336" spans="39:43" x14ac:dyDescent="0.35">
      <c r="AM1336" s="138"/>
      <c r="AN1336" s="138"/>
      <c r="AO1336" s="138"/>
      <c r="AP1336" s="138"/>
      <c r="AQ1336" s="138"/>
    </row>
    <row r="1337" spans="39:43" x14ac:dyDescent="0.35">
      <c r="AM1337" s="138"/>
      <c r="AN1337" s="138"/>
      <c r="AO1337" s="138"/>
      <c r="AP1337" s="138"/>
      <c r="AQ1337" s="138"/>
    </row>
    <row r="1338" spans="39:43" x14ac:dyDescent="0.35">
      <c r="AM1338" s="138"/>
      <c r="AN1338" s="138"/>
      <c r="AO1338" s="138"/>
      <c r="AP1338" s="138"/>
      <c r="AQ1338" s="138"/>
    </row>
    <row r="1339" spans="39:43" x14ac:dyDescent="0.35">
      <c r="AM1339" s="138"/>
      <c r="AN1339" s="138"/>
      <c r="AO1339" s="138"/>
      <c r="AP1339" s="138"/>
      <c r="AQ1339" s="138"/>
    </row>
    <row r="1340" spans="39:43" x14ac:dyDescent="0.35">
      <c r="AM1340" s="138"/>
      <c r="AN1340" s="138"/>
      <c r="AO1340" s="138"/>
      <c r="AP1340" s="138"/>
      <c r="AQ1340" s="138"/>
    </row>
    <row r="1341" spans="39:43" x14ac:dyDescent="0.35">
      <c r="AM1341" s="138"/>
      <c r="AN1341" s="138"/>
      <c r="AO1341" s="138"/>
      <c r="AP1341" s="138"/>
      <c r="AQ1341" s="138"/>
    </row>
    <row r="1342" spans="39:43" x14ac:dyDescent="0.35">
      <c r="AM1342" s="138"/>
      <c r="AN1342" s="138"/>
      <c r="AO1342" s="138"/>
      <c r="AP1342" s="138"/>
      <c r="AQ1342" s="138"/>
    </row>
    <row r="1343" spans="39:43" x14ac:dyDescent="0.35">
      <c r="AM1343" s="138"/>
      <c r="AN1343" s="138"/>
      <c r="AO1343" s="138"/>
      <c r="AP1343" s="138"/>
      <c r="AQ1343" s="138"/>
    </row>
    <row r="1344" spans="39:43" x14ac:dyDescent="0.35">
      <c r="AM1344" s="138"/>
      <c r="AN1344" s="138"/>
      <c r="AO1344" s="138"/>
      <c r="AP1344" s="138"/>
      <c r="AQ1344" s="138"/>
    </row>
    <row r="1345" spans="39:43" x14ac:dyDescent="0.35">
      <c r="AM1345" s="138"/>
      <c r="AN1345" s="138"/>
      <c r="AO1345" s="138"/>
      <c r="AP1345" s="138"/>
      <c r="AQ1345" s="138"/>
    </row>
    <row r="1346" spans="39:43" x14ac:dyDescent="0.35">
      <c r="AM1346" s="138"/>
      <c r="AN1346" s="138"/>
      <c r="AO1346" s="138"/>
      <c r="AP1346" s="138"/>
      <c r="AQ1346" s="138"/>
    </row>
    <row r="1347" spans="39:43" x14ac:dyDescent="0.35">
      <c r="AM1347" s="138"/>
      <c r="AN1347" s="138"/>
      <c r="AO1347" s="138"/>
      <c r="AP1347" s="138"/>
      <c r="AQ1347" s="138"/>
    </row>
    <row r="1348" spans="39:43" x14ac:dyDescent="0.35">
      <c r="AM1348" s="138"/>
      <c r="AN1348" s="138"/>
      <c r="AO1348" s="138"/>
      <c r="AP1348" s="138"/>
      <c r="AQ1348" s="138"/>
    </row>
    <row r="1349" spans="39:43" x14ac:dyDescent="0.35">
      <c r="AM1349" s="138"/>
      <c r="AN1349" s="138"/>
      <c r="AO1349" s="138"/>
      <c r="AP1349" s="138"/>
      <c r="AQ1349" s="138"/>
    </row>
    <row r="1350" spans="39:43" x14ac:dyDescent="0.35">
      <c r="AM1350" s="138"/>
      <c r="AN1350" s="138"/>
      <c r="AO1350" s="138"/>
      <c r="AP1350" s="138"/>
      <c r="AQ1350" s="138"/>
    </row>
    <row r="1351" spans="39:43" x14ac:dyDescent="0.35">
      <c r="AM1351" s="138"/>
      <c r="AN1351" s="138"/>
      <c r="AO1351" s="138"/>
      <c r="AP1351" s="138"/>
      <c r="AQ1351" s="138"/>
    </row>
    <row r="1352" spans="39:43" x14ac:dyDescent="0.35">
      <c r="AM1352" s="138"/>
      <c r="AN1352" s="138"/>
      <c r="AO1352" s="138"/>
      <c r="AP1352" s="138"/>
      <c r="AQ1352" s="138"/>
    </row>
    <row r="1353" spans="39:43" x14ac:dyDescent="0.35">
      <c r="AM1353" s="138"/>
      <c r="AN1353" s="138"/>
      <c r="AO1353" s="138"/>
      <c r="AP1353" s="138"/>
      <c r="AQ1353" s="138"/>
    </row>
    <row r="1354" spans="39:43" x14ac:dyDescent="0.35">
      <c r="AM1354" s="138"/>
      <c r="AN1354" s="138"/>
      <c r="AO1354" s="138"/>
      <c r="AP1354" s="138"/>
      <c r="AQ1354" s="138"/>
    </row>
    <row r="1355" spans="39:43" x14ac:dyDescent="0.35">
      <c r="AM1355" s="138"/>
      <c r="AN1355" s="138"/>
      <c r="AO1355" s="138"/>
      <c r="AP1355" s="138"/>
      <c r="AQ1355" s="138"/>
    </row>
    <row r="1356" spans="39:43" x14ac:dyDescent="0.35">
      <c r="AM1356" s="138"/>
      <c r="AN1356" s="138"/>
      <c r="AO1356" s="138"/>
      <c r="AP1356" s="138"/>
      <c r="AQ1356" s="138"/>
    </row>
    <row r="1357" spans="39:43" x14ac:dyDescent="0.35">
      <c r="AM1357" s="138"/>
      <c r="AN1357" s="138"/>
      <c r="AO1357" s="138"/>
      <c r="AP1357" s="138"/>
      <c r="AQ1357" s="138"/>
    </row>
    <row r="1358" spans="39:43" x14ac:dyDescent="0.35">
      <c r="AM1358" s="138"/>
      <c r="AN1358" s="138"/>
      <c r="AO1358" s="138"/>
      <c r="AP1358" s="138"/>
      <c r="AQ1358" s="138"/>
    </row>
    <row r="1359" spans="39:43" x14ac:dyDescent="0.35">
      <c r="AM1359" s="138"/>
      <c r="AN1359" s="138"/>
      <c r="AO1359" s="138"/>
      <c r="AP1359" s="138"/>
      <c r="AQ1359" s="138"/>
    </row>
    <row r="1360" spans="39:43" x14ac:dyDescent="0.35">
      <c r="AM1360" s="138"/>
      <c r="AN1360" s="138"/>
      <c r="AO1360" s="138"/>
      <c r="AP1360" s="138"/>
      <c r="AQ1360" s="138"/>
    </row>
    <row r="1361" spans="39:43" x14ac:dyDescent="0.35">
      <c r="AM1361" s="138"/>
      <c r="AN1361" s="138"/>
      <c r="AO1361" s="138"/>
      <c r="AP1361" s="138"/>
      <c r="AQ1361" s="138"/>
    </row>
    <row r="1362" spans="39:43" x14ac:dyDescent="0.35">
      <c r="AM1362" s="138"/>
      <c r="AN1362" s="138"/>
      <c r="AO1362" s="138"/>
      <c r="AP1362" s="138"/>
      <c r="AQ1362" s="138"/>
    </row>
    <row r="1363" spans="39:43" x14ac:dyDescent="0.35">
      <c r="AM1363" s="138"/>
      <c r="AN1363" s="138"/>
      <c r="AO1363" s="138"/>
      <c r="AP1363" s="138"/>
      <c r="AQ1363" s="138"/>
    </row>
    <row r="1364" spans="39:43" x14ac:dyDescent="0.35">
      <c r="AM1364" s="138"/>
      <c r="AN1364" s="138"/>
      <c r="AO1364" s="138"/>
      <c r="AP1364" s="138"/>
      <c r="AQ1364" s="138"/>
    </row>
    <row r="1365" spans="39:43" x14ac:dyDescent="0.35">
      <c r="AM1365" s="138"/>
      <c r="AN1365" s="138"/>
      <c r="AO1365" s="138"/>
      <c r="AP1365" s="138"/>
      <c r="AQ1365" s="138"/>
    </row>
    <row r="1366" spans="39:43" x14ac:dyDescent="0.35">
      <c r="AM1366" s="138"/>
      <c r="AN1366" s="138"/>
      <c r="AO1366" s="138"/>
      <c r="AP1366" s="138"/>
      <c r="AQ1366" s="138"/>
    </row>
    <row r="1367" spans="39:43" x14ac:dyDescent="0.35">
      <c r="AM1367" s="138"/>
      <c r="AN1367" s="138"/>
      <c r="AO1367" s="138"/>
      <c r="AP1367" s="138"/>
      <c r="AQ1367" s="138"/>
    </row>
    <row r="1368" spans="39:43" x14ac:dyDescent="0.35">
      <c r="AM1368" s="138"/>
      <c r="AN1368" s="138"/>
      <c r="AO1368" s="138"/>
      <c r="AP1368" s="138"/>
      <c r="AQ1368" s="138"/>
    </row>
    <row r="1369" spans="39:43" x14ac:dyDescent="0.35">
      <c r="AM1369" s="138"/>
      <c r="AN1369" s="138"/>
      <c r="AO1369" s="138"/>
      <c r="AP1369" s="138"/>
      <c r="AQ1369" s="138"/>
    </row>
    <row r="1370" spans="39:43" x14ac:dyDescent="0.35">
      <c r="AM1370" s="138"/>
      <c r="AN1370" s="138"/>
      <c r="AO1370" s="138"/>
      <c r="AP1370" s="138"/>
      <c r="AQ1370" s="138"/>
    </row>
    <row r="1371" spans="39:43" x14ac:dyDescent="0.35">
      <c r="AM1371" s="138"/>
      <c r="AN1371" s="138"/>
      <c r="AO1371" s="138"/>
      <c r="AP1371" s="138"/>
      <c r="AQ1371" s="138"/>
    </row>
    <row r="1372" spans="39:43" x14ac:dyDescent="0.35">
      <c r="AM1372" s="138"/>
      <c r="AN1372" s="138"/>
      <c r="AO1372" s="138"/>
      <c r="AP1372" s="138"/>
      <c r="AQ1372" s="138"/>
    </row>
    <row r="1373" spans="39:43" x14ac:dyDescent="0.35">
      <c r="AM1373" s="138"/>
      <c r="AN1373" s="138"/>
      <c r="AO1373" s="138"/>
      <c r="AP1373" s="138"/>
      <c r="AQ1373" s="138"/>
    </row>
    <row r="1374" spans="39:43" x14ac:dyDescent="0.35">
      <c r="AM1374" s="138"/>
      <c r="AN1374" s="138"/>
      <c r="AO1374" s="138"/>
      <c r="AP1374" s="138"/>
      <c r="AQ1374" s="138"/>
    </row>
    <row r="1375" spans="39:43" x14ac:dyDescent="0.35">
      <c r="AM1375" s="138"/>
      <c r="AN1375" s="138"/>
      <c r="AO1375" s="138"/>
      <c r="AP1375" s="138"/>
      <c r="AQ1375" s="138"/>
    </row>
    <row r="1376" spans="39:43" x14ac:dyDescent="0.35">
      <c r="AM1376" s="138"/>
      <c r="AN1376" s="138"/>
      <c r="AO1376" s="138"/>
      <c r="AP1376" s="138"/>
      <c r="AQ1376" s="138"/>
    </row>
    <row r="1377" spans="39:43" x14ac:dyDescent="0.35">
      <c r="AM1377" s="138"/>
      <c r="AN1377" s="138"/>
      <c r="AO1377" s="138"/>
      <c r="AP1377" s="138"/>
      <c r="AQ1377" s="138"/>
    </row>
    <row r="1378" spans="39:43" x14ac:dyDescent="0.35">
      <c r="AM1378" s="138"/>
      <c r="AN1378" s="138"/>
      <c r="AO1378" s="138"/>
      <c r="AP1378" s="138"/>
      <c r="AQ1378" s="138"/>
    </row>
    <row r="1379" spans="39:43" x14ac:dyDescent="0.35">
      <c r="AM1379" s="138"/>
      <c r="AN1379" s="138"/>
      <c r="AO1379" s="138"/>
      <c r="AP1379" s="138"/>
      <c r="AQ1379" s="138"/>
    </row>
    <row r="1380" spans="39:43" x14ac:dyDescent="0.35">
      <c r="AM1380" s="138"/>
      <c r="AN1380" s="138"/>
      <c r="AO1380" s="138"/>
      <c r="AP1380" s="138"/>
      <c r="AQ1380" s="138"/>
    </row>
    <row r="1381" spans="39:43" x14ac:dyDescent="0.35">
      <c r="AM1381" s="138"/>
      <c r="AN1381" s="138"/>
      <c r="AO1381" s="138"/>
      <c r="AP1381" s="138"/>
      <c r="AQ1381" s="138"/>
    </row>
    <row r="1382" spans="39:43" x14ac:dyDescent="0.35">
      <c r="AM1382" s="138"/>
      <c r="AN1382" s="138"/>
      <c r="AO1382" s="138"/>
      <c r="AP1382" s="138"/>
      <c r="AQ1382" s="138"/>
    </row>
    <row r="1383" spans="39:43" x14ac:dyDescent="0.35">
      <c r="AM1383" s="138"/>
      <c r="AN1383" s="138"/>
      <c r="AO1383" s="138"/>
      <c r="AP1383" s="138"/>
      <c r="AQ1383" s="138"/>
    </row>
    <row r="1384" spans="39:43" x14ac:dyDescent="0.35">
      <c r="AM1384" s="138"/>
      <c r="AN1384" s="138"/>
      <c r="AO1384" s="138"/>
      <c r="AP1384" s="138"/>
      <c r="AQ1384" s="138"/>
    </row>
    <row r="1385" spans="39:43" x14ac:dyDescent="0.35">
      <c r="AM1385" s="138"/>
      <c r="AN1385" s="138"/>
      <c r="AO1385" s="138"/>
      <c r="AP1385" s="138"/>
      <c r="AQ1385" s="138"/>
    </row>
    <row r="1386" spans="39:43" x14ac:dyDescent="0.35">
      <c r="AM1386" s="138"/>
      <c r="AN1386" s="138"/>
      <c r="AO1386" s="138"/>
      <c r="AP1386" s="138"/>
      <c r="AQ1386" s="138"/>
    </row>
    <row r="1387" spans="39:43" x14ac:dyDescent="0.35">
      <c r="AM1387" s="138"/>
      <c r="AN1387" s="138"/>
      <c r="AO1387" s="138"/>
      <c r="AP1387" s="138"/>
      <c r="AQ1387" s="138"/>
    </row>
    <row r="1388" spans="39:43" x14ac:dyDescent="0.35">
      <c r="AM1388" s="138"/>
      <c r="AN1388" s="138"/>
      <c r="AO1388" s="138"/>
      <c r="AP1388" s="138"/>
      <c r="AQ1388" s="138"/>
    </row>
    <row r="1389" spans="39:43" x14ac:dyDescent="0.35">
      <c r="AM1389" s="138"/>
      <c r="AN1389" s="138"/>
      <c r="AO1389" s="138"/>
      <c r="AP1389" s="138"/>
      <c r="AQ1389" s="138"/>
    </row>
    <row r="1390" spans="39:43" x14ac:dyDescent="0.35">
      <c r="AM1390" s="138"/>
      <c r="AN1390" s="138"/>
      <c r="AO1390" s="138"/>
      <c r="AP1390" s="138"/>
      <c r="AQ1390" s="138"/>
    </row>
    <row r="1391" spans="39:43" x14ac:dyDescent="0.35">
      <c r="AM1391" s="138"/>
      <c r="AN1391" s="138"/>
      <c r="AO1391" s="138"/>
      <c r="AP1391" s="138"/>
      <c r="AQ1391" s="138"/>
    </row>
    <row r="1392" spans="39:43" x14ac:dyDescent="0.35">
      <c r="AM1392" s="138"/>
      <c r="AN1392" s="138"/>
      <c r="AO1392" s="138"/>
      <c r="AP1392" s="138"/>
      <c r="AQ1392" s="138"/>
    </row>
    <row r="1393" spans="39:43" x14ac:dyDescent="0.35">
      <c r="AM1393" s="138"/>
      <c r="AN1393" s="138"/>
      <c r="AO1393" s="138"/>
      <c r="AP1393" s="138"/>
      <c r="AQ1393" s="138"/>
    </row>
    <row r="1394" spans="39:43" x14ac:dyDescent="0.35">
      <c r="AM1394" s="138"/>
      <c r="AN1394" s="138"/>
      <c r="AO1394" s="138"/>
      <c r="AP1394" s="138"/>
      <c r="AQ1394" s="138"/>
    </row>
    <row r="1395" spans="39:43" x14ac:dyDescent="0.35">
      <c r="AM1395" s="138"/>
      <c r="AN1395" s="138"/>
      <c r="AO1395" s="138"/>
      <c r="AP1395" s="138"/>
      <c r="AQ1395" s="138"/>
    </row>
    <row r="1396" spans="39:43" x14ac:dyDescent="0.35">
      <c r="AM1396" s="138"/>
      <c r="AN1396" s="138"/>
      <c r="AO1396" s="138"/>
      <c r="AP1396" s="138"/>
      <c r="AQ1396" s="138"/>
    </row>
    <row r="1397" spans="39:43" x14ac:dyDescent="0.35">
      <c r="AM1397" s="138"/>
      <c r="AN1397" s="138"/>
      <c r="AO1397" s="138"/>
      <c r="AP1397" s="138"/>
      <c r="AQ1397" s="138"/>
    </row>
    <row r="1398" spans="39:43" x14ac:dyDescent="0.35">
      <c r="AM1398" s="138"/>
      <c r="AN1398" s="138"/>
      <c r="AO1398" s="138"/>
      <c r="AP1398" s="138"/>
      <c r="AQ1398" s="138"/>
    </row>
    <row r="1399" spans="39:43" x14ac:dyDescent="0.35">
      <c r="AM1399" s="138"/>
      <c r="AN1399" s="138"/>
      <c r="AO1399" s="138"/>
      <c r="AP1399" s="138"/>
      <c r="AQ1399" s="138"/>
    </row>
    <row r="1400" spans="39:43" x14ac:dyDescent="0.35">
      <c r="AM1400" s="138"/>
      <c r="AN1400" s="138"/>
      <c r="AO1400" s="138"/>
      <c r="AP1400" s="138"/>
      <c r="AQ1400" s="138"/>
    </row>
    <row r="1401" spans="39:43" x14ac:dyDescent="0.35">
      <c r="AM1401" s="138"/>
      <c r="AN1401" s="138"/>
      <c r="AO1401" s="138"/>
      <c r="AP1401" s="138"/>
      <c r="AQ1401" s="138"/>
    </row>
    <row r="1402" spans="39:43" x14ac:dyDescent="0.35">
      <c r="AM1402" s="138"/>
      <c r="AN1402" s="138"/>
      <c r="AO1402" s="138"/>
      <c r="AP1402" s="138"/>
      <c r="AQ1402" s="138"/>
    </row>
    <row r="1403" spans="39:43" x14ac:dyDescent="0.35">
      <c r="AM1403" s="138"/>
      <c r="AN1403" s="138"/>
      <c r="AO1403" s="138"/>
      <c r="AP1403" s="138"/>
      <c r="AQ1403" s="138"/>
    </row>
    <row r="1404" spans="39:43" x14ac:dyDescent="0.35">
      <c r="AM1404" s="138"/>
      <c r="AN1404" s="138"/>
      <c r="AO1404" s="138"/>
      <c r="AP1404" s="138"/>
      <c r="AQ1404" s="138"/>
    </row>
    <row r="1405" spans="39:43" x14ac:dyDescent="0.35">
      <c r="AM1405" s="138"/>
      <c r="AN1405" s="138"/>
      <c r="AO1405" s="138"/>
      <c r="AP1405" s="138"/>
      <c r="AQ1405" s="138"/>
    </row>
    <row r="1406" spans="39:43" x14ac:dyDescent="0.35">
      <c r="AM1406" s="138"/>
      <c r="AN1406" s="138"/>
      <c r="AO1406" s="138"/>
      <c r="AP1406" s="138"/>
      <c r="AQ1406" s="138"/>
    </row>
    <row r="1407" spans="39:43" x14ac:dyDescent="0.35">
      <c r="AM1407" s="138"/>
      <c r="AN1407" s="138"/>
      <c r="AO1407" s="138"/>
      <c r="AP1407" s="138"/>
      <c r="AQ1407" s="138"/>
    </row>
    <row r="1408" spans="39:43" x14ac:dyDescent="0.35">
      <c r="AM1408" s="138"/>
      <c r="AN1408" s="138"/>
      <c r="AO1408" s="138"/>
      <c r="AP1408" s="138"/>
      <c r="AQ1408" s="138"/>
    </row>
    <row r="1409" spans="39:43" x14ac:dyDescent="0.35">
      <c r="AM1409" s="138"/>
      <c r="AN1409" s="138"/>
      <c r="AO1409" s="138"/>
      <c r="AP1409" s="138"/>
      <c r="AQ1409" s="138"/>
    </row>
    <row r="1410" spans="39:43" x14ac:dyDescent="0.35">
      <c r="AM1410" s="138"/>
      <c r="AN1410" s="138"/>
      <c r="AO1410" s="138"/>
      <c r="AP1410" s="138"/>
      <c r="AQ1410" s="138"/>
    </row>
    <row r="1411" spans="39:43" x14ac:dyDescent="0.35">
      <c r="AM1411" s="138"/>
      <c r="AN1411" s="138"/>
      <c r="AO1411" s="138"/>
      <c r="AP1411" s="138"/>
      <c r="AQ1411" s="138"/>
    </row>
    <row r="1412" spans="39:43" x14ac:dyDescent="0.35">
      <c r="AM1412" s="138"/>
      <c r="AN1412" s="138"/>
      <c r="AO1412" s="138"/>
      <c r="AP1412" s="138"/>
      <c r="AQ1412" s="138"/>
    </row>
    <row r="1413" spans="39:43" x14ac:dyDescent="0.35">
      <c r="AM1413" s="138"/>
      <c r="AN1413" s="138"/>
      <c r="AO1413" s="138"/>
      <c r="AP1413" s="138"/>
      <c r="AQ1413" s="138"/>
    </row>
    <row r="1414" spans="39:43" x14ac:dyDescent="0.35">
      <c r="AM1414" s="138"/>
      <c r="AN1414" s="138"/>
      <c r="AO1414" s="138"/>
      <c r="AP1414" s="138"/>
      <c r="AQ1414" s="138"/>
    </row>
    <row r="1415" spans="39:43" x14ac:dyDescent="0.35">
      <c r="AM1415" s="138"/>
      <c r="AN1415" s="138"/>
      <c r="AO1415" s="138"/>
      <c r="AP1415" s="138"/>
      <c r="AQ1415" s="138"/>
    </row>
    <row r="1416" spans="39:43" x14ac:dyDescent="0.35">
      <c r="AM1416" s="138"/>
      <c r="AN1416" s="138"/>
      <c r="AO1416" s="138"/>
      <c r="AP1416" s="138"/>
      <c r="AQ1416" s="138"/>
    </row>
    <row r="1417" spans="39:43" x14ac:dyDescent="0.35">
      <c r="AM1417" s="138"/>
      <c r="AN1417" s="138"/>
      <c r="AO1417" s="138"/>
      <c r="AP1417" s="138"/>
      <c r="AQ1417" s="138"/>
    </row>
    <row r="1418" spans="39:43" x14ac:dyDescent="0.35">
      <c r="AM1418" s="138"/>
      <c r="AN1418" s="138"/>
      <c r="AO1418" s="138"/>
      <c r="AP1418" s="138"/>
      <c r="AQ1418" s="138"/>
    </row>
    <row r="1419" spans="39:43" x14ac:dyDescent="0.35">
      <c r="AM1419" s="138"/>
      <c r="AN1419" s="138"/>
      <c r="AO1419" s="138"/>
      <c r="AP1419" s="138"/>
      <c r="AQ1419" s="138"/>
    </row>
    <row r="1420" spans="39:43" x14ac:dyDescent="0.35">
      <c r="AM1420" s="138"/>
      <c r="AN1420" s="138"/>
      <c r="AO1420" s="138"/>
      <c r="AP1420" s="138"/>
      <c r="AQ1420" s="138"/>
    </row>
    <row r="1421" spans="39:43" x14ac:dyDescent="0.35">
      <c r="AM1421" s="138"/>
      <c r="AN1421" s="138"/>
      <c r="AO1421" s="138"/>
      <c r="AP1421" s="138"/>
      <c r="AQ1421" s="138"/>
    </row>
    <row r="1422" spans="39:43" x14ac:dyDescent="0.35">
      <c r="AM1422" s="138"/>
      <c r="AN1422" s="138"/>
      <c r="AO1422" s="138"/>
      <c r="AP1422" s="138"/>
      <c r="AQ1422" s="138"/>
    </row>
    <row r="1423" spans="39:43" x14ac:dyDescent="0.35">
      <c r="AM1423" s="138"/>
      <c r="AN1423" s="138"/>
      <c r="AO1423" s="138"/>
      <c r="AP1423" s="138"/>
      <c r="AQ1423" s="138"/>
    </row>
    <row r="1424" spans="39:43" x14ac:dyDescent="0.35">
      <c r="AM1424" s="138"/>
      <c r="AN1424" s="138"/>
      <c r="AO1424" s="138"/>
      <c r="AP1424" s="138"/>
      <c r="AQ1424" s="138"/>
    </row>
    <row r="1425" spans="39:43" x14ac:dyDescent="0.35">
      <c r="AM1425" s="138"/>
      <c r="AN1425" s="138"/>
      <c r="AO1425" s="138"/>
      <c r="AP1425" s="138"/>
      <c r="AQ1425" s="138"/>
    </row>
    <row r="1426" spans="39:43" x14ac:dyDescent="0.35">
      <c r="AM1426" s="138"/>
      <c r="AN1426" s="138"/>
      <c r="AO1426" s="138"/>
      <c r="AP1426" s="138"/>
      <c r="AQ1426" s="138"/>
    </row>
    <row r="1427" spans="39:43" x14ac:dyDescent="0.35">
      <c r="AM1427" s="138"/>
      <c r="AN1427" s="138"/>
      <c r="AO1427" s="138"/>
      <c r="AP1427" s="138"/>
      <c r="AQ1427" s="138"/>
    </row>
    <row r="1428" spans="39:43" x14ac:dyDescent="0.35">
      <c r="AM1428" s="138"/>
      <c r="AN1428" s="138"/>
      <c r="AO1428" s="138"/>
      <c r="AP1428" s="138"/>
      <c r="AQ1428" s="138"/>
    </row>
    <row r="1429" spans="39:43" x14ac:dyDescent="0.35">
      <c r="AM1429" s="138"/>
      <c r="AN1429" s="138"/>
      <c r="AO1429" s="138"/>
      <c r="AP1429" s="138"/>
      <c r="AQ1429" s="138"/>
    </row>
    <row r="1430" spans="39:43" x14ac:dyDescent="0.35">
      <c r="AM1430" s="138"/>
      <c r="AN1430" s="138"/>
      <c r="AO1430" s="138"/>
      <c r="AP1430" s="138"/>
      <c r="AQ1430" s="138"/>
    </row>
    <row r="1431" spans="39:43" x14ac:dyDescent="0.35">
      <c r="AM1431" s="138"/>
      <c r="AN1431" s="138"/>
      <c r="AO1431" s="138"/>
      <c r="AP1431" s="138"/>
      <c r="AQ1431" s="138"/>
    </row>
    <row r="1432" spans="39:43" x14ac:dyDescent="0.35">
      <c r="AM1432" s="138"/>
      <c r="AN1432" s="138"/>
      <c r="AO1432" s="138"/>
      <c r="AP1432" s="138"/>
      <c r="AQ1432" s="138"/>
    </row>
    <row r="1433" spans="39:43" x14ac:dyDescent="0.35">
      <c r="AM1433" s="138"/>
      <c r="AN1433" s="138"/>
      <c r="AO1433" s="138"/>
      <c r="AP1433" s="138"/>
      <c r="AQ1433" s="138"/>
    </row>
    <row r="1434" spans="39:43" x14ac:dyDescent="0.35">
      <c r="AM1434" s="138"/>
      <c r="AN1434" s="138"/>
      <c r="AO1434" s="138"/>
      <c r="AP1434" s="138"/>
      <c r="AQ1434" s="138"/>
    </row>
    <row r="1435" spans="39:43" x14ac:dyDescent="0.35">
      <c r="AM1435" s="138"/>
      <c r="AN1435" s="138"/>
      <c r="AO1435" s="138"/>
      <c r="AP1435" s="138"/>
      <c r="AQ1435" s="138"/>
    </row>
    <row r="1436" spans="39:43" x14ac:dyDescent="0.35">
      <c r="AM1436" s="138"/>
      <c r="AN1436" s="138"/>
      <c r="AO1436" s="138"/>
      <c r="AP1436" s="138"/>
      <c r="AQ1436" s="138"/>
    </row>
    <row r="1437" spans="39:43" x14ac:dyDescent="0.35">
      <c r="AM1437" s="138"/>
      <c r="AN1437" s="138"/>
      <c r="AO1437" s="138"/>
      <c r="AP1437" s="138"/>
      <c r="AQ1437" s="138"/>
    </row>
    <row r="1438" spans="39:43" x14ac:dyDescent="0.35">
      <c r="AM1438" s="138"/>
      <c r="AN1438" s="138"/>
      <c r="AO1438" s="138"/>
      <c r="AP1438" s="138"/>
      <c r="AQ1438" s="138"/>
    </row>
    <row r="1439" spans="39:43" x14ac:dyDescent="0.35">
      <c r="AM1439" s="138"/>
      <c r="AN1439" s="138"/>
      <c r="AO1439" s="138"/>
      <c r="AP1439" s="138"/>
      <c r="AQ1439" s="138"/>
    </row>
    <row r="1440" spans="39:43" x14ac:dyDescent="0.35">
      <c r="AM1440" s="138"/>
      <c r="AN1440" s="138"/>
      <c r="AO1440" s="138"/>
      <c r="AP1440" s="138"/>
      <c r="AQ1440" s="138"/>
    </row>
    <row r="1441" spans="39:43" x14ac:dyDescent="0.35">
      <c r="AM1441" s="138"/>
      <c r="AN1441" s="138"/>
      <c r="AO1441" s="138"/>
      <c r="AP1441" s="138"/>
      <c r="AQ1441" s="138"/>
    </row>
    <row r="1442" spans="39:43" x14ac:dyDescent="0.35">
      <c r="AM1442" s="138"/>
      <c r="AN1442" s="138"/>
      <c r="AO1442" s="138"/>
      <c r="AP1442" s="138"/>
      <c r="AQ1442" s="138"/>
    </row>
    <row r="1443" spans="39:43" x14ac:dyDescent="0.35">
      <c r="AM1443" s="138"/>
      <c r="AN1443" s="138"/>
      <c r="AO1443" s="138"/>
      <c r="AP1443" s="138"/>
      <c r="AQ1443" s="138"/>
    </row>
    <row r="1444" spans="39:43" x14ac:dyDescent="0.35">
      <c r="AM1444" s="138"/>
      <c r="AN1444" s="138"/>
      <c r="AO1444" s="138"/>
      <c r="AP1444" s="138"/>
      <c r="AQ1444" s="138"/>
    </row>
    <row r="1445" spans="39:43" x14ac:dyDescent="0.35">
      <c r="AM1445" s="138"/>
      <c r="AN1445" s="138"/>
      <c r="AO1445" s="138"/>
      <c r="AP1445" s="138"/>
      <c r="AQ1445" s="138"/>
    </row>
    <row r="1446" spans="39:43" x14ac:dyDescent="0.35">
      <c r="AM1446" s="138"/>
      <c r="AN1446" s="138"/>
      <c r="AO1446" s="138"/>
      <c r="AP1446" s="138"/>
      <c r="AQ1446" s="138"/>
    </row>
    <row r="1447" spans="39:43" x14ac:dyDescent="0.35">
      <c r="AM1447" s="138"/>
      <c r="AN1447" s="138"/>
      <c r="AO1447" s="138"/>
      <c r="AP1447" s="138"/>
      <c r="AQ1447" s="138"/>
    </row>
    <row r="1448" spans="39:43" x14ac:dyDescent="0.35">
      <c r="AM1448" s="138"/>
      <c r="AN1448" s="138"/>
      <c r="AO1448" s="138"/>
      <c r="AP1448" s="138"/>
      <c r="AQ1448" s="138"/>
    </row>
    <row r="1449" spans="39:43" x14ac:dyDescent="0.35">
      <c r="AM1449" s="138"/>
      <c r="AN1449" s="138"/>
      <c r="AO1449" s="138"/>
      <c r="AP1449" s="138"/>
      <c r="AQ1449" s="138"/>
    </row>
    <row r="1450" spans="39:43" x14ac:dyDescent="0.35">
      <c r="AM1450" s="138"/>
      <c r="AN1450" s="138"/>
      <c r="AO1450" s="138"/>
      <c r="AP1450" s="138"/>
      <c r="AQ1450" s="138"/>
    </row>
    <row r="1451" spans="39:43" x14ac:dyDescent="0.35">
      <c r="AM1451" s="138"/>
      <c r="AN1451" s="138"/>
      <c r="AO1451" s="138"/>
      <c r="AP1451" s="138"/>
      <c r="AQ1451" s="138"/>
    </row>
    <row r="1452" spans="39:43" x14ac:dyDescent="0.35">
      <c r="AM1452" s="138"/>
      <c r="AN1452" s="138"/>
      <c r="AO1452" s="138"/>
      <c r="AP1452" s="138"/>
      <c r="AQ1452" s="138"/>
    </row>
    <row r="1453" spans="39:43" x14ac:dyDescent="0.35">
      <c r="AM1453" s="138"/>
      <c r="AN1453" s="138"/>
      <c r="AO1453" s="138"/>
      <c r="AP1453" s="138"/>
      <c r="AQ1453" s="138"/>
    </row>
    <row r="1454" spans="39:43" x14ac:dyDescent="0.35">
      <c r="AM1454" s="138"/>
      <c r="AN1454" s="138"/>
      <c r="AO1454" s="138"/>
      <c r="AP1454" s="138"/>
      <c r="AQ1454" s="138"/>
    </row>
    <row r="1455" spans="39:43" x14ac:dyDescent="0.35">
      <c r="AM1455" s="138"/>
      <c r="AN1455" s="138"/>
      <c r="AO1455" s="138"/>
      <c r="AP1455" s="138"/>
      <c r="AQ1455" s="138"/>
    </row>
    <row r="1456" spans="39:43" x14ac:dyDescent="0.35">
      <c r="AM1456" s="138"/>
      <c r="AN1456" s="138"/>
      <c r="AO1456" s="138"/>
      <c r="AP1456" s="138"/>
      <c r="AQ1456" s="138"/>
    </row>
    <row r="1457" spans="39:43" x14ac:dyDescent="0.35">
      <c r="AM1457" s="138"/>
      <c r="AN1457" s="138"/>
      <c r="AO1457" s="138"/>
      <c r="AP1457" s="138"/>
      <c r="AQ1457" s="138"/>
    </row>
    <row r="1458" spans="39:43" x14ac:dyDescent="0.35">
      <c r="AM1458" s="138"/>
      <c r="AN1458" s="138"/>
      <c r="AO1458" s="138"/>
      <c r="AP1458" s="138"/>
      <c r="AQ1458" s="138"/>
    </row>
    <row r="1459" spans="39:43" x14ac:dyDescent="0.35">
      <c r="AM1459" s="138"/>
      <c r="AN1459" s="138"/>
      <c r="AO1459" s="138"/>
      <c r="AP1459" s="138"/>
      <c r="AQ1459" s="138"/>
    </row>
    <row r="1460" spans="39:43" x14ac:dyDescent="0.35">
      <c r="AM1460" s="138"/>
      <c r="AN1460" s="138"/>
      <c r="AO1460" s="138"/>
      <c r="AP1460" s="138"/>
      <c r="AQ1460" s="138"/>
    </row>
    <row r="1461" spans="39:43" x14ac:dyDescent="0.35">
      <c r="AM1461" s="138"/>
      <c r="AN1461" s="138"/>
      <c r="AO1461" s="138"/>
      <c r="AP1461" s="138"/>
      <c r="AQ1461" s="138"/>
    </row>
    <row r="1462" spans="39:43" x14ac:dyDescent="0.35">
      <c r="AM1462" s="138"/>
      <c r="AN1462" s="138"/>
      <c r="AO1462" s="138"/>
      <c r="AP1462" s="138"/>
      <c r="AQ1462" s="138"/>
    </row>
    <row r="1463" spans="39:43" x14ac:dyDescent="0.35">
      <c r="AM1463" s="138"/>
      <c r="AN1463" s="138"/>
      <c r="AO1463" s="138"/>
      <c r="AP1463" s="138"/>
      <c r="AQ1463" s="138"/>
    </row>
    <row r="1464" spans="39:43" x14ac:dyDescent="0.35">
      <c r="AM1464" s="138"/>
      <c r="AN1464" s="138"/>
      <c r="AO1464" s="138"/>
      <c r="AP1464" s="138"/>
      <c r="AQ1464" s="138"/>
    </row>
    <row r="1465" spans="39:43" x14ac:dyDescent="0.35">
      <c r="AM1465" s="138"/>
      <c r="AN1465" s="138"/>
      <c r="AO1465" s="138"/>
      <c r="AP1465" s="138"/>
      <c r="AQ1465" s="138"/>
    </row>
    <row r="1466" spans="39:43" x14ac:dyDescent="0.35">
      <c r="AM1466" s="138"/>
      <c r="AN1466" s="138"/>
      <c r="AO1466" s="138"/>
      <c r="AP1466" s="138"/>
      <c r="AQ1466" s="138"/>
    </row>
    <row r="1467" spans="39:43" x14ac:dyDescent="0.35">
      <c r="AM1467" s="138"/>
      <c r="AN1467" s="138"/>
      <c r="AO1467" s="138"/>
      <c r="AP1467" s="138"/>
      <c r="AQ1467" s="138"/>
    </row>
    <row r="1468" spans="39:43" x14ac:dyDescent="0.35">
      <c r="AM1468" s="138"/>
      <c r="AN1468" s="138"/>
      <c r="AO1468" s="138"/>
      <c r="AP1468" s="138"/>
      <c r="AQ1468" s="138"/>
    </row>
    <row r="1469" spans="39:43" x14ac:dyDescent="0.35">
      <c r="AM1469" s="138"/>
      <c r="AN1469" s="138"/>
      <c r="AO1469" s="138"/>
      <c r="AP1469" s="138"/>
      <c r="AQ1469" s="138"/>
    </row>
    <row r="1470" spans="39:43" x14ac:dyDescent="0.35">
      <c r="AM1470" s="138"/>
      <c r="AN1470" s="138"/>
      <c r="AO1470" s="138"/>
      <c r="AP1470" s="138"/>
      <c r="AQ1470" s="138"/>
    </row>
    <row r="1471" spans="39:43" x14ac:dyDescent="0.35">
      <c r="AM1471" s="138"/>
      <c r="AN1471" s="138"/>
      <c r="AO1471" s="138"/>
      <c r="AP1471" s="138"/>
      <c r="AQ1471" s="138"/>
    </row>
    <row r="1472" spans="39:43" x14ac:dyDescent="0.35">
      <c r="AM1472" s="138"/>
      <c r="AN1472" s="138"/>
      <c r="AO1472" s="138"/>
      <c r="AP1472" s="138"/>
      <c r="AQ1472" s="138"/>
    </row>
    <row r="1473" spans="39:43" x14ac:dyDescent="0.35">
      <c r="AM1473" s="138"/>
      <c r="AN1473" s="138"/>
      <c r="AO1473" s="138"/>
      <c r="AP1473" s="138"/>
      <c r="AQ1473" s="138"/>
    </row>
    <row r="1474" spans="39:43" x14ac:dyDescent="0.35">
      <c r="AM1474" s="138"/>
      <c r="AN1474" s="138"/>
      <c r="AO1474" s="138"/>
      <c r="AP1474" s="138"/>
      <c r="AQ1474" s="138"/>
    </row>
    <row r="1475" spans="39:43" x14ac:dyDescent="0.35">
      <c r="AM1475" s="138"/>
      <c r="AN1475" s="138"/>
      <c r="AO1475" s="138"/>
      <c r="AP1475" s="138"/>
      <c r="AQ1475" s="138"/>
    </row>
    <row r="1476" spans="39:43" x14ac:dyDescent="0.35">
      <c r="AM1476" s="138"/>
      <c r="AN1476" s="138"/>
      <c r="AO1476" s="138"/>
      <c r="AP1476" s="138"/>
      <c r="AQ1476" s="138"/>
    </row>
  </sheetData>
  <sheetProtection password="DAA7" sheet="1" objects="1" scenarios="1"/>
  <mergeCells count="87">
    <mergeCell ref="BT10:BT12"/>
    <mergeCell ref="BO10:BO12"/>
    <mergeCell ref="BP10:BP12"/>
    <mergeCell ref="BQ10:BQ12"/>
    <mergeCell ref="BR10:BR12"/>
    <mergeCell ref="BS10:BS12"/>
    <mergeCell ref="BJ10:BJ12"/>
    <mergeCell ref="BK10:BK12"/>
    <mergeCell ref="BL10:BL12"/>
    <mergeCell ref="BM10:BM12"/>
    <mergeCell ref="BN10:BN12"/>
    <mergeCell ref="BD10:BD12"/>
    <mergeCell ref="BE10:BE12"/>
    <mergeCell ref="BF10:BF12"/>
    <mergeCell ref="BG10:BG12"/>
    <mergeCell ref="BI10:BI12"/>
    <mergeCell ref="BH10:BH12"/>
    <mergeCell ref="AN10:AN12"/>
    <mergeCell ref="AZ10:AZ12"/>
    <mergeCell ref="BA10:BA12"/>
    <mergeCell ref="AY10:AY12"/>
    <mergeCell ref="AT10:AT12"/>
    <mergeCell ref="AU10:AU12"/>
    <mergeCell ref="AV10:AV12"/>
    <mergeCell ref="AW10:AW12"/>
    <mergeCell ref="AX10:AX12"/>
    <mergeCell ref="AS10:AS12"/>
    <mergeCell ref="AQ10:AQ12"/>
    <mergeCell ref="AR10:AR12"/>
    <mergeCell ref="AO10:AO12"/>
    <mergeCell ref="AP10:AP12"/>
    <mergeCell ref="AE5:AL5"/>
    <mergeCell ref="AE6:AL9"/>
    <mergeCell ref="AE10:AH10"/>
    <mergeCell ref="AK10:AL11"/>
    <mergeCell ref="AM10:AM12"/>
    <mergeCell ref="G6:M9"/>
    <mergeCell ref="X11:X12"/>
    <mergeCell ref="V10:AC10"/>
    <mergeCell ref="Z11:AA11"/>
    <mergeCell ref="N6:T9"/>
    <mergeCell ref="A5:F9"/>
    <mergeCell ref="A10:A12"/>
    <mergeCell ref="M10:M12"/>
    <mergeCell ref="B10:B12"/>
    <mergeCell ref="C10:C12"/>
    <mergeCell ref="J11:L11"/>
    <mergeCell ref="G10:L10"/>
    <mergeCell ref="G11:I11"/>
    <mergeCell ref="D10:D12"/>
    <mergeCell ref="E10:E12"/>
    <mergeCell ref="F10:F12"/>
    <mergeCell ref="G5:AC5"/>
    <mergeCell ref="U6:AC9"/>
    <mergeCell ref="AB11:AB12"/>
    <mergeCell ref="AC11:AC12"/>
    <mergeCell ref="V11:W11"/>
    <mergeCell ref="F13:F27"/>
    <mergeCell ref="AD10:AD12"/>
    <mergeCell ref="U10:U12"/>
    <mergeCell ref="BB10:BB12"/>
    <mergeCell ref="BC10:BC12"/>
    <mergeCell ref="N10:R10"/>
    <mergeCell ref="T10:T12"/>
    <mergeCell ref="Y11:Y12"/>
    <mergeCell ref="Q11:S11"/>
    <mergeCell ref="AI25:AJ25"/>
    <mergeCell ref="AE11:AF11"/>
    <mergeCell ref="AG11:AH11"/>
    <mergeCell ref="AI23:AJ23"/>
    <mergeCell ref="AI24:AJ24"/>
    <mergeCell ref="AI26:AJ26"/>
    <mergeCell ref="N11:P11"/>
    <mergeCell ref="AK29:AL29"/>
    <mergeCell ref="AI10:AJ12"/>
    <mergeCell ref="AI13:AJ13"/>
    <mergeCell ref="AI14:AJ14"/>
    <mergeCell ref="AI15:AJ15"/>
    <mergeCell ref="AI16:AJ16"/>
    <mergeCell ref="AI17:AJ17"/>
    <mergeCell ref="AI18:AJ18"/>
    <mergeCell ref="AI19:AJ19"/>
    <mergeCell ref="AI20:AJ20"/>
    <mergeCell ref="AI21:AJ21"/>
    <mergeCell ref="AI27:AJ27"/>
    <mergeCell ref="AI29:AJ29"/>
    <mergeCell ref="AI22:AJ22"/>
  </mergeCells>
  <pageMargins left="0.7" right="0.7" top="0.75" bottom="0.75" header="0.3" footer="0.3"/>
  <pageSetup paperSize="9" orientation="portrait" r:id="rId1"/>
  <ignoredErrors>
    <ignoredError sqref="X13:Y28 AB13:AC28 AO13:AO27 BB13:BD13" evalError="1"/>
    <ignoredError sqref="AJ28" evalError="1" formula="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Fulls de càlcul</vt:lpstr>
      </vt:variant>
      <vt:variant>
        <vt:i4>10</vt:i4>
      </vt:variant>
    </vt:vector>
  </HeadingPairs>
  <TitlesOfParts>
    <vt:vector size="10" baseType="lpstr">
      <vt:lpstr>Full2</vt:lpstr>
      <vt:lpstr>INSTRUCCIONS</vt:lpstr>
      <vt:lpstr>DADES ECONÒMIQUES</vt:lpstr>
      <vt:lpstr>PRESSUPOST PROJECTE L1</vt:lpstr>
      <vt:lpstr>PRESSUPOST PROJECTE L2</vt:lpstr>
      <vt:lpstr>PRESSUPOST PROJECTE L3</vt:lpstr>
      <vt:lpstr>PRESSUPOST PROJECTE L4</vt:lpstr>
      <vt:lpstr>PRESSUPOST PROJECTE L5</vt:lpstr>
      <vt:lpstr>DADES LABORALS ENTITAT</vt:lpstr>
      <vt:lpstr>COMPROMISOS</vt:lpstr>
    </vt:vector>
  </TitlesOfParts>
  <Company>CTTI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Berdejo Faja, Anna</dc:creator>
  <cp:lastModifiedBy>Berdejo Faja, Anna</cp:lastModifiedBy>
  <dcterms:created xsi:type="dcterms:W3CDTF">2025-06-04T10:25:02Z</dcterms:created>
  <dcterms:modified xsi:type="dcterms:W3CDTF">2025-07-30T11:22:48Z</dcterms:modified>
</cp:coreProperties>
</file>