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4\L3_Projectes Suport_L4 Coordinacio 2024\L3 Transversals\DOCUMENTACIÓ\"/>
    </mc:Choice>
  </mc:AlternateContent>
  <workbookProtection workbookAlgorithmName="SHA-512" workbookHashValue="8JJI2a+P0Uy0M1e2TCUfH1EGYrzv3qk8Q0H12z2KRbquuN4L6tssfK3/scz+rr97KQnpN/RXmznJI87xEm9kKQ==" workbookSaltValue="K9SpgN78Yc6+yrrVj07A1A==" workbookSpinCount="100000" lockStructure="1"/>
  <bookViews>
    <workbookView xWindow="0" yWindow="225" windowWidth="19140" windowHeight="7245" activeTab="10"/>
  </bookViews>
  <sheets>
    <sheet name="A)" sheetId="1" r:id="rId1"/>
    <sheet name="B)" sheetId="7" r:id="rId2"/>
    <sheet name="C)" sheetId="17" r:id="rId3"/>
    <sheet name="D)" sheetId="9" r:id="rId4"/>
    <sheet name="E)" sheetId="10" r:id="rId5"/>
    <sheet name="F)" sheetId="11" r:id="rId6"/>
    <sheet name="G)" sheetId="12" r:id="rId7"/>
    <sheet name="P3" sheetId="16" r:id="rId8"/>
    <sheet name="H)" sheetId="13" r:id="rId9"/>
    <sheet name="I)" sheetId="8" r:id="rId10"/>
    <sheet name="DADES ENTITATS" sheetId="14" r:id="rId11"/>
    <sheet name="Full1" sheetId="18" state="hidden" r:id="rId12"/>
    <sheet name="CODIS" sheetId="5" state="hidden" r:id="rId13"/>
  </sheets>
  <definedNames>
    <definedName name="Abast">CODIS!$D$2:$D$8</definedName>
    <definedName name="_xlnm.Print_Area" localSheetId="10">'DADES ENTITATS'!$A$1:$V$11</definedName>
    <definedName name="_xlnm.Print_Area" localSheetId="6">'G)'!$A$1:$M$14</definedName>
    <definedName name="_xlnm.Print_Area" localSheetId="8">'H)'!$A$1:$M$13</definedName>
    <definedName name="_xlnm.Print_Area" localSheetId="7">'P3'!$A$1:$M$17</definedName>
    <definedName name="comarca">CODIS!$B$2:$B$43</definedName>
    <definedName name="ENTITAT">CODIS!$F$2:$F$3</definedName>
    <definedName name="Municipi" localSheetId="2">CODIS!#REF!</definedName>
    <definedName name="Municipi" localSheetId="10">CODIS!$A$2:$A$948</definedName>
    <definedName name="Municipi" localSheetId="7">CODIS!#REF!</definedName>
    <definedName name="Municipi">CODIS!#REF!</definedName>
    <definedName name="PROJECTE">CODIS!$G$2:$G$8</definedName>
  </definedNames>
  <calcPr calcId="162913"/>
</workbook>
</file>

<file path=xl/calcChain.xml><?xml version="1.0" encoding="utf-8"?>
<calcChain xmlns="http://schemas.openxmlformats.org/spreadsheetml/2006/main">
  <c r="H16" i="16" l="1"/>
  <c r="C3" i="14" l="1"/>
  <c r="C4" i="14"/>
  <c r="K3" i="14"/>
  <c r="O12" i="10" l="1"/>
  <c r="O13" i="10"/>
  <c r="O14" i="10"/>
  <c r="O15" i="10"/>
  <c r="O16" i="10"/>
  <c r="E14" i="11" l="1"/>
  <c r="F14" i="11"/>
  <c r="E13" i="9"/>
  <c r="E13" i="17"/>
  <c r="E12" i="7"/>
  <c r="E12" i="1"/>
  <c r="L11" i="17" l="1"/>
  <c r="N11" i="17" s="1"/>
  <c r="M13" i="17"/>
  <c r="K13" i="17"/>
  <c r="J13" i="17"/>
  <c r="I13" i="17"/>
  <c r="H13" i="17"/>
  <c r="G13" i="17"/>
  <c r="F13" i="17"/>
  <c r="D13" i="17"/>
  <c r="L12" i="17"/>
  <c r="N12" i="17" s="1"/>
  <c r="L10" i="17"/>
  <c r="N10" i="17" s="1"/>
  <c r="L9" i="17"/>
  <c r="N9" i="17" s="1"/>
  <c r="L8" i="17"/>
  <c r="N8" i="17" s="1"/>
  <c r="L7" i="17"/>
  <c r="L13" i="17" l="1"/>
  <c r="J14" i="17" s="1"/>
  <c r="N7" i="17"/>
  <c r="N13" i="17" s="1"/>
  <c r="N14" i="17" s="1"/>
  <c r="T17" i="14" l="1"/>
  <c r="T18" i="14"/>
  <c r="T19" i="14"/>
  <c r="T20" i="14"/>
  <c r="S21" i="14" l="1"/>
  <c r="R21" i="14"/>
  <c r="T15" i="14" l="1"/>
  <c r="T16" i="14"/>
  <c r="T14" i="14"/>
  <c r="T13" i="14"/>
  <c r="T12" i="14"/>
  <c r="T11" i="14"/>
  <c r="U12" i="14"/>
  <c r="U13" i="14"/>
  <c r="U14" i="14"/>
  <c r="U15" i="14"/>
  <c r="U16" i="14"/>
  <c r="U17" i="14"/>
  <c r="U18" i="14"/>
  <c r="U19" i="14"/>
  <c r="U20" i="14"/>
  <c r="T21" i="14" l="1"/>
  <c r="K9" i="16" l="1"/>
  <c r="M9" i="16" s="1"/>
  <c r="K10" i="16"/>
  <c r="M10" i="16" s="1"/>
  <c r="K11" i="16"/>
  <c r="M11" i="16" s="1"/>
  <c r="K12" i="16"/>
  <c r="M12" i="16" s="1"/>
  <c r="L16" i="16" l="1"/>
  <c r="J16" i="16"/>
  <c r="I16" i="16"/>
  <c r="G16" i="16"/>
  <c r="F16" i="16"/>
  <c r="E16" i="16"/>
  <c r="D16" i="16"/>
  <c r="K15" i="16"/>
  <c r="M15" i="16" s="1"/>
  <c r="K14" i="16"/>
  <c r="M14" i="16" s="1"/>
  <c r="K13" i="16"/>
  <c r="M13" i="16" s="1"/>
  <c r="K8" i="16"/>
  <c r="M8" i="16" s="1"/>
  <c r="K7" i="16"/>
  <c r="K11" i="12"/>
  <c r="M11" i="12" s="1"/>
  <c r="L11" i="9"/>
  <c r="N11" i="9" s="1"/>
  <c r="L11" i="10"/>
  <c r="O11" i="10" s="1"/>
  <c r="L12" i="10"/>
  <c r="L13" i="10"/>
  <c r="N13" i="10" s="1"/>
  <c r="L14" i="10"/>
  <c r="N14" i="10" s="1"/>
  <c r="N12" i="10" l="1"/>
  <c r="N11" i="10"/>
  <c r="K16" i="16"/>
  <c r="I17" i="16" s="1"/>
  <c r="M7" i="16"/>
  <c r="M16" i="16" s="1"/>
  <c r="M17" i="16" s="1"/>
  <c r="L10" i="10" l="1"/>
  <c r="O10" i="10" s="1"/>
  <c r="N10" i="10" l="1"/>
  <c r="C11" i="14"/>
  <c r="B11" i="14"/>
  <c r="G14" i="11" l="1"/>
  <c r="H14" i="11"/>
  <c r="I14" i="11"/>
  <c r="J14" i="11"/>
  <c r="K14" i="11"/>
  <c r="M14" i="11"/>
  <c r="D14" i="11"/>
  <c r="E12" i="8"/>
  <c r="F12" i="8"/>
  <c r="G12" i="8"/>
  <c r="H12" i="8"/>
  <c r="I12" i="8"/>
  <c r="J12" i="8"/>
  <c r="L12" i="8"/>
  <c r="D12" i="8"/>
  <c r="M12" i="1" l="1"/>
  <c r="F12" i="1"/>
  <c r="G12" i="1"/>
  <c r="H12" i="1"/>
  <c r="I12" i="1"/>
  <c r="J12" i="1"/>
  <c r="K12" i="1"/>
  <c r="D12" i="1"/>
  <c r="L12" i="13" l="1"/>
  <c r="J12" i="13"/>
  <c r="I12" i="13"/>
  <c r="H12" i="13"/>
  <c r="G12" i="13"/>
  <c r="F12" i="13"/>
  <c r="E12" i="13"/>
  <c r="D12" i="13"/>
  <c r="K11" i="13"/>
  <c r="M11" i="13" s="1"/>
  <c r="K10" i="13"/>
  <c r="M10" i="13" s="1"/>
  <c r="K9" i="13"/>
  <c r="M9" i="13" s="1"/>
  <c r="K8" i="13"/>
  <c r="M8" i="13" s="1"/>
  <c r="K7" i="13"/>
  <c r="M7" i="13" s="1"/>
  <c r="L13" i="12"/>
  <c r="J13" i="12"/>
  <c r="I13" i="12"/>
  <c r="H13" i="12"/>
  <c r="G13" i="12"/>
  <c r="F13" i="12"/>
  <c r="E13" i="12"/>
  <c r="D13" i="12"/>
  <c r="K12" i="12"/>
  <c r="M12" i="12" s="1"/>
  <c r="K10" i="12"/>
  <c r="M10" i="12" s="1"/>
  <c r="K9" i="12"/>
  <c r="M9" i="12" s="1"/>
  <c r="K8" i="12"/>
  <c r="M8" i="12" s="1"/>
  <c r="K7" i="12"/>
  <c r="M7" i="12" s="1"/>
  <c r="L12" i="11"/>
  <c r="N12" i="11" s="1"/>
  <c r="L13" i="11"/>
  <c r="L11" i="11"/>
  <c r="N11" i="11" s="1"/>
  <c r="L10" i="11"/>
  <c r="N10" i="11" s="1"/>
  <c r="L9" i="11"/>
  <c r="N9" i="11" s="1"/>
  <c r="L8" i="11"/>
  <c r="N8" i="11" s="1"/>
  <c r="L7" i="11"/>
  <c r="M17" i="10"/>
  <c r="K17" i="10"/>
  <c r="J17" i="10"/>
  <c r="I17" i="10"/>
  <c r="H17" i="10"/>
  <c r="G17" i="10"/>
  <c r="F17" i="10"/>
  <c r="E17" i="10"/>
  <c r="L16" i="10"/>
  <c r="N16" i="10" s="1"/>
  <c r="L15" i="10"/>
  <c r="N15" i="10" s="1"/>
  <c r="L9" i="10"/>
  <c r="O9" i="10" s="1"/>
  <c r="L8" i="10"/>
  <c r="O8" i="10" s="1"/>
  <c r="L7" i="10"/>
  <c r="O7" i="10" s="1"/>
  <c r="M13" i="9"/>
  <c r="K13" i="9"/>
  <c r="J13" i="9"/>
  <c r="I13" i="9"/>
  <c r="H13" i="9"/>
  <c r="G13" i="9"/>
  <c r="F13" i="9"/>
  <c r="D13" i="9"/>
  <c r="L12" i="9"/>
  <c r="N12" i="9" s="1"/>
  <c r="L10" i="9"/>
  <c r="N10" i="9" s="1"/>
  <c r="L9" i="9"/>
  <c r="N9" i="9" s="1"/>
  <c r="L8" i="9"/>
  <c r="N8" i="9" s="1"/>
  <c r="L7" i="9"/>
  <c r="N7" i="9" s="1"/>
  <c r="K11" i="8"/>
  <c r="M11" i="8" s="1"/>
  <c r="K10" i="8"/>
  <c r="M10" i="8" s="1"/>
  <c r="K9" i="8"/>
  <c r="M9" i="8" s="1"/>
  <c r="K8" i="8"/>
  <c r="M8" i="8" s="1"/>
  <c r="K7" i="8"/>
  <c r="M12" i="7"/>
  <c r="K12" i="7"/>
  <c r="J12" i="7"/>
  <c r="I12" i="7"/>
  <c r="H12" i="7"/>
  <c r="G12" i="7"/>
  <c r="F12" i="7"/>
  <c r="D12" i="7"/>
  <c r="L11" i="7"/>
  <c r="N11" i="7" s="1"/>
  <c r="L10" i="7"/>
  <c r="N10" i="7" s="1"/>
  <c r="L9" i="7"/>
  <c r="N9" i="7" s="1"/>
  <c r="L8" i="7"/>
  <c r="N8" i="7" s="1"/>
  <c r="L7" i="7"/>
  <c r="N8" i="10" l="1"/>
  <c r="N9" i="10"/>
  <c r="C22" i="10" s="1"/>
  <c r="D22" i="10" s="1"/>
  <c r="N7" i="10"/>
  <c r="C20" i="10" s="1"/>
  <c r="D20" i="10" s="1"/>
  <c r="M7" i="8"/>
  <c r="M12" i="8" s="1"/>
  <c r="M13" i="8" s="1"/>
  <c r="K12" i="8"/>
  <c r="I13" i="8" s="1"/>
  <c r="N7" i="11"/>
  <c r="L14" i="11"/>
  <c r="J15" i="11" s="1"/>
  <c r="M13" i="12"/>
  <c r="M14" i="12" s="1"/>
  <c r="N13" i="9"/>
  <c r="N14" i="9" s="1"/>
  <c r="L12" i="7"/>
  <c r="N7" i="7"/>
  <c r="N12" i="7" s="1"/>
  <c r="N13" i="7" s="1"/>
  <c r="M12" i="13"/>
  <c r="M13" i="13" s="1"/>
  <c r="N13" i="11"/>
  <c r="K12" i="13"/>
  <c r="I13" i="13" s="1"/>
  <c r="K13" i="12"/>
  <c r="I14" i="12" s="1"/>
  <c r="L17" i="10"/>
  <c r="J18" i="10" s="1"/>
  <c r="L13" i="9"/>
  <c r="J14" i="9" s="1"/>
  <c r="C21" i="10" l="1"/>
  <c r="N17" i="10"/>
  <c r="N18" i="10" s="1"/>
  <c r="J13" i="7"/>
  <c r="N14" i="11"/>
  <c r="N15" i="11" s="1"/>
  <c r="L8" i="1"/>
  <c r="L9" i="1"/>
  <c r="N9" i="1" s="1"/>
  <c r="L10" i="1"/>
  <c r="N10" i="1" s="1"/>
  <c r="L11" i="1"/>
  <c r="N11" i="1" s="1"/>
  <c r="L7" i="1"/>
  <c r="D21" i="10" l="1"/>
  <c r="C23" i="10"/>
  <c r="N7" i="1"/>
  <c r="L12" i="1"/>
  <c r="N8" i="1"/>
  <c r="U11" i="14" l="1"/>
  <c r="U21" i="14" s="1"/>
  <c r="J13" i="1"/>
  <c r="N12" i="1"/>
  <c r="U22" i="14" l="1"/>
  <c r="N13" i="1"/>
</calcChain>
</file>

<file path=xl/sharedStrings.xml><?xml version="1.0" encoding="utf-8"?>
<sst xmlns="http://schemas.openxmlformats.org/spreadsheetml/2006/main" count="1307" uniqueCount="1125">
  <si>
    <t>NIF</t>
  </si>
  <si>
    <t>ENTITAT SOL·LICITANT</t>
  </si>
  <si>
    <t>NOM DEL PROJECTE</t>
  </si>
  <si>
    <t xml:space="preserve">remuneracions del personal </t>
  </si>
  <si>
    <t>lloguer</t>
  </si>
  <si>
    <t xml:space="preserve">Primes d’assegurances </t>
  </si>
  <si>
    <t>TOTAL</t>
  </si>
  <si>
    <t>indirectes 
(màxim 15%)</t>
  </si>
  <si>
    <t>HOMES</t>
  </si>
  <si>
    <t>DONES</t>
  </si>
  <si>
    <t>DATA 
INICI</t>
  </si>
  <si>
    <t>ACTUACIO</t>
  </si>
  <si>
    <t>DATA
 FINAL</t>
  </si>
  <si>
    <t>Municipi</t>
  </si>
  <si>
    <t>Abrera</t>
  </si>
  <si>
    <t>Agramunt</t>
  </si>
  <si>
    <t>Aiguamúrcia</t>
  </si>
  <si>
    <t>Aiguaviva</t>
  </si>
  <si>
    <t>Aitona</t>
  </si>
  <si>
    <t>Albatàrrec</t>
  </si>
  <si>
    <t>Albesa</t>
  </si>
  <si>
    <t>Albinyana</t>
  </si>
  <si>
    <t>Alcanar</t>
  </si>
  <si>
    <t>Alcanó</t>
  </si>
  <si>
    <t>Alcarràs</t>
  </si>
  <si>
    <t>Alcoletge</t>
  </si>
  <si>
    <t>Alcover</t>
  </si>
  <si>
    <t>Alella</t>
  </si>
  <si>
    <t>Alfarràs</t>
  </si>
  <si>
    <t>Alfés</t>
  </si>
  <si>
    <t>Alforja</t>
  </si>
  <si>
    <t>Algerri</t>
  </si>
  <si>
    <t>Alguaire</t>
  </si>
  <si>
    <t>Alió</t>
  </si>
  <si>
    <t>Almacelles</t>
  </si>
  <si>
    <t>Almatret</t>
  </si>
  <si>
    <t>Almenar</t>
  </si>
  <si>
    <t>Almoster</t>
  </si>
  <si>
    <t>Alpicat</t>
  </si>
  <si>
    <t>Altafulla</t>
  </si>
  <si>
    <t>Amposta</t>
  </si>
  <si>
    <t>Anglès</t>
  </si>
  <si>
    <t>Anglesola</t>
  </si>
  <si>
    <t>Arbeca</t>
  </si>
  <si>
    <t>Arbúcies</t>
  </si>
  <si>
    <t>Argelaguer</t>
  </si>
  <si>
    <t>Argentona</t>
  </si>
  <si>
    <t>Arnes</t>
  </si>
  <si>
    <t>Artés</t>
  </si>
  <si>
    <t>Ascó</t>
  </si>
  <si>
    <t>Aspa</t>
  </si>
  <si>
    <t>Avià</t>
  </si>
  <si>
    <t>Avinyó</t>
  </si>
  <si>
    <t>Badalona</t>
  </si>
  <si>
    <t>Bagà</t>
  </si>
  <si>
    <t>Balaguer</t>
  </si>
  <si>
    <t>Balenyà</t>
  </si>
  <si>
    <t>Balsareny</t>
  </si>
  <si>
    <t>Banyoles</t>
  </si>
  <si>
    <t>Barcelona</t>
  </si>
  <si>
    <t>Batea</t>
  </si>
  <si>
    <t>Begues</t>
  </si>
  <si>
    <t>Begur</t>
  </si>
  <si>
    <t>Belianes</t>
  </si>
  <si>
    <t>Bellaguarda</t>
  </si>
  <si>
    <t>Bellpuig</t>
  </si>
  <si>
    <t>Bellvei</t>
  </si>
  <si>
    <t>Bellvís</t>
  </si>
  <si>
    <t>Benissanet</t>
  </si>
  <si>
    <t>Berga</t>
  </si>
  <si>
    <t>Besalú</t>
  </si>
  <si>
    <t>Bescanó</t>
  </si>
  <si>
    <t>Blanes</t>
  </si>
  <si>
    <t>Bordils</t>
  </si>
  <si>
    <t>Bot</t>
  </si>
  <si>
    <t>Botarell</t>
  </si>
  <si>
    <t>Bovera</t>
  </si>
  <si>
    <t>Bràfim</t>
  </si>
  <si>
    <t>Breda</t>
  </si>
  <si>
    <t>Cabacés</t>
  </si>
  <si>
    <t>Cabanelles</t>
  </si>
  <si>
    <t>Calafell</t>
  </si>
  <si>
    <t>Calders</t>
  </si>
  <si>
    <t>Calella</t>
  </si>
  <si>
    <t>Calldetenes</t>
  </si>
  <si>
    <t>Callús</t>
  </si>
  <si>
    <t>Camarasa</t>
  </si>
  <si>
    <t>Camarles</t>
  </si>
  <si>
    <t>Cambrils</t>
  </si>
  <si>
    <t>Campllong</t>
  </si>
  <si>
    <t>Camprodon</t>
  </si>
  <si>
    <t>Canovelles</t>
  </si>
  <si>
    <t>Canyelles</t>
  </si>
  <si>
    <t>Capçanes</t>
  </si>
  <si>
    <t>Capolat</t>
  </si>
  <si>
    <t>Cardedeu</t>
  </si>
  <si>
    <t>Cardona</t>
  </si>
  <si>
    <t>Caseres</t>
  </si>
  <si>
    <t>Casserres</t>
  </si>
  <si>
    <t>Castellbisbal</t>
  </si>
  <si>
    <t>Castellcir</t>
  </si>
  <si>
    <t>Castelldans</t>
  </si>
  <si>
    <t>Castelldefels</t>
  </si>
  <si>
    <t>Castellolí</t>
  </si>
  <si>
    <t>Castellserà</t>
  </si>
  <si>
    <t>Castellterçol</t>
  </si>
  <si>
    <t>Celrà</t>
  </si>
  <si>
    <t>Centelles</t>
  </si>
  <si>
    <t>Cercs</t>
  </si>
  <si>
    <t>Cervelló</t>
  </si>
  <si>
    <t>Cervera</t>
  </si>
  <si>
    <t>Ciutadilla</t>
  </si>
  <si>
    <t>Collsuspina</t>
  </si>
  <si>
    <t>Constantí</t>
  </si>
  <si>
    <t>Copons</t>
  </si>
  <si>
    <t>Corbins</t>
  </si>
  <si>
    <t>Corçà</t>
  </si>
  <si>
    <t>Cubelles</t>
  </si>
  <si>
    <t>Cubells</t>
  </si>
  <si>
    <t>Cunit</t>
  </si>
  <si>
    <t>Deltebre</t>
  </si>
  <si>
    <t>Dosrius</t>
  </si>
  <si>
    <t>Esparreguera</t>
  </si>
  <si>
    <t>Espinelves</t>
  </si>
  <si>
    <t>Espolla</t>
  </si>
  <si>
    <t>Esponellà</t>
  </si>
  <si>
    <t>Falset</t>
  </si>
  <si>
    <t>Figueres</t>
  </si>
  <si>
    <t>Flix</t>
  </si>
  <si>
    <t>Folgueroles</t>
  </si>
  <si>
    <t>Fonollosa</t>
  </si>
  <si>
    <t>Foradada</t>
  </si>
  <si>
    <t>Freginals</t>
  </si>
  <si>
    <t>Fulleda</t>
  </si>
  <si>
    <t>Gandesa</t>
  </si>
  <si>
    <t>Garcia</t>
  </si>
  <si>
    <t>Garriguella</t>
  </si>
  <si>
    <t>Gavà</t>
  </si>
  <si>
    <t>Gelida</t>
  </si>
  <si>
    <t>Ginestar</t>
  </si>
  <si>
    <t>Girona</t>
  </si>
  <si>
    <t>Gironella</t>
  </si>
  <si>
    <t>Godall</t>
  </si>
  <si>
    <t>Golmés</t>
  </si>
  <si>
    <t>Granera</t>
  </si>
  <si>
    <t>Granollers</t>
  </si>
  <si>
    <t>Granyanella</t>
  </si>
  <si>
    <t>Gratallops</t>
  </si>
  <si>
    <t>Guimerà</t>
  </si>
  <si>
    <t>Gurb</t>
  </si>
  <si>
    <t>Hostalric</t>
  </si>
  <si>
    <t>Igualada</t>
  </si>
  <si>
    <t>Jafre</t>
  </si>
  <si>
    <t>Juncosa</t>
  </si>
  <si>
    <t>Juneda</t>
  </si>
  <si>
    <t>Linyola</t>
  </si>
  <si>
    <t>Llagostera</t>
  </si>
  <si>
    <t>Llançà</t>
  </si>
  <si>
    <t>Llardecans</t>
  </si>
  <si>
    <t>Lleida</t>
  </si>
  <si>
    <t>Llers</t>
  </si>
  <si>
    <t>Lluçà</t>
  </si>
  <si>
    <t>Maials</t>
  </si>
  <si>
    <t>Maldà</t>
  </si>
  <si>
    <t>Malla</t>
  </si>
  <si>
    <t>Manlleu</t>
  </si>
  <si>
    <t>Manresa</t>
  </si>
  <si>
    <t>Marçà</t>
  </si>
  <si>
    <t>Margalef</t>
  </si>
  <si>
    <t>Martorell</t>
  </si>
  <si>
    <t>Martorelles</t>
  </si>
  <si>
    <t>Masdenverge</t>
  </si>
  <si>
    <t>Masllorenç</t>
  </si>
  <si>
    <t>Maspujols</t>
  </si>
  <si>
    <t>Masquefa</t>
  </si>
  <si>
    <t>Massalcoreig</t>
  </si>
  <si>
    <t>Massanes</t>
  </si>
  <si>
    <t>Mataró</t>
  </si>
  <si>
    <t>Mediona</t>
  </si>
  <si>
    <t>Menàrguens</t>
  </si>
  <si>
    <t>Miralcamp</t>
  </si>
  <si>
    <t>Miravet</t>
  </si>
  <si>
    <t>Moià</t>
  </si>
  <si>
    <t>Mollerussa</t>
  </si>
  <si>
    <t>Molló</t>
  </si>
  <si>
    <t>Monistrol de Calders</t>
  </si>
  <si>
    <t>Montblanc</t>
  </si>
  <si>
    <t>Montesquiu</t>
  </si>
  <si>
    <t>Montgai</t>
  </si>
  <si>
    <t>Montgat</t>
  </si>
  <si>
    <t>Montmajor</t>
  </si>
  <si>
    <t>Montmeló</t>
  </si>
  <si>
    <t>Muntanyola</t>
  </si>
  <si>
    <t>Mura</t>
  </si>
  <si>
    <t>Nalec</t>
  </si>
  <si>
    <t>Navarcles</t>
  </si>
  <si>
    <t>Navàs</t>
  </si>
  <si>
    <t>Nulles</t>
  </si>
  <si>
    <t>Òdena</t>
  </si>
  <si>
    <t>Olèrdola</t>
  </si>
  <si>
    <t>Oliana</t>
  </si>
  <si>
    <t>Olius</t>
  </si>
  <si>
    <t>Olivella</t>
  </si>
  <si>
    <t>Olost</t>
  </si>
  <si>
    <t>Olot</t>
  </si>
  <si>
    <t>Olvan</t>
  </si>
  <si>
    <t>Palafolls</t>
  </si>
  <si>
    <t>Palafrugell</t>
  </si>
  <si>
    <t>Palamós</t>
  </si>
  <si>
    <t>Pallejà</t>
  </si>
  <si>
    <t>Pau</t>
  </si>
  <si>
    <t>Paüls</t>
  </si>
  <si>
    <t>Perafort</t>
  </si>
  <si>
    <t>Peralada</t>
  </si>
  <si>
    <t>Piera</t>
  </si>
  <si>
    <t>Poboleda</t>
  </si>
  <si>
    <t>Polinyà</t>
  </si>
  <si>
    <t>Ponts</t>
  </si>
  <si>
    <t>Porqueres</t>
  </si>
  <si>
    <t>Porrera</t>
  </si>
  <si>
    <t>Prades</t>
  </si>
  <si>
    <t>Pratdip</t>
  </si>
  <si>
    <t>Puigpelat</t>
  </si>
  <si>
    <t>Pujalt</t>
  </si>
  <si>
    <t>Rabós</t>
  </si>
  <si>
    <t>Rajadell</t>
  </si>
  <si>
    <t>Rasquera</t>
  </si>
  <si>
    <t>Regencós</t>
  </si>
  <si>
    <t>Renau</t>
  </si>
  <si>
    <t>Reus</t>
  </si>
  <si>
    <t>Riner</t>
  </si>
  <si>
    <t>Ripoll</t>
  </si>
  <si>
    <t>Ripollet</t>
  </si>
  <si>
    <t>Riudarenes</t>
  </si>
  <si>
    <t>Riudecanyes</t>
  </si>
  <si>
    <t>Riudecols</t>
  </si>
  <si>
    <t>Riudoms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</si>
  <si>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</si>
  <si>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</si>
  <si>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</si>
  <si>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</si>
  <si>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</si>
  <si>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</si>
  <si>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</si>
  <si>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</si>
  <si>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</si>
  <si>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</si>
  <si>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</si>
  <si>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Celoni</t>
  </si>
  <si>
    <t>Sant Climent Sescebes</t>
  </si>
  <si>
    <t>Sant Cugat Sesgarrigues</t>
  </si>
  <si>
    <t>Sant Esteve Sesrovires</t>
  </si>
  <si>
    <t>Sant Feliu Sasserra</t>
  </si>
  <si>
    <t>Sant Joan Despí</t>
  </si>
  <si>
    <t>Sant Just Desvern</t>
  </si>
  <si>
    <t>Sant Martí Sarroca</t>
  </si>
  <si>
    <t>Sant Quirze Safaja</t>
  </si>
  <si>
    <t>Santa Bàrbara</t>
  </si>
  <si>
    <t>Santa Pau</t>
  </si>
  <si>
    <t>Santa Susanna</t>
  </si>
  <si>
    <t>Santpedor</t>
  </si>
  <si>
    <t>Sarral</t>
  </si>
  <si>
    <t>Sentmenat</t>
  </si>
  <si>
    <t>Seròs</t>
  </si>
  <si>
    <t>Seva</t>
  </si>
  <si>
    <t>Sils</t>
  </si>
  <si>
    <t>Sitges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</si>
  <si>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</si>
  <si>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</si>
  <si>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</si>
  <si>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</si>
  <si>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</si>
  <si>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</si>
  <si>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</si>
  <si>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</si>
  <si>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Talavera</t>
  </si>
  <si>
    <t>Taradell</t>
  </si>
  <si>
    <t>Tarragona</t>
  </si>
  <si>
    <t>Tàrrega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</si>
  <si>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</si>
  <si>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</si>
  <si>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</si>
  <si>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</si>
  <si>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</si>
  <si>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</si>
  <si>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</si>
  <si>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</si>
  <si>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</si>
  <si>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</si>
  <si>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Torrebesses</t>
  </si>
  <si>
    <t>Torredembarra</t>
  </si>
  <si>
    <t>Torrefarrera</t>
  </si>
  <si>
    <t>Torregrossa</t>
  </si>
  <si>
    <t>Torrelameu</t>
  </si>
  <si>
    <t>Torrelavit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</si>
  <si>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</si>
  <si>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</si>
  <si>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</si>
  <si>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</si>
  <si>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</si>
  <si>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</si>
  <si>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</si>
  <si>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</si>
  <si>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Vallgorguina</t>
  </si>
  <si>
    <t>Vallirana</t>
  </si>
  <si>
    <t>Vallmoll</t>
  </si>
  <si>
    <t>Vallromanes</t>
  </si>
  <si>
    <t>Valls</t>
  </si>
  <si>
    <t>Ventalló</t>
  </si>
  <si>
    <t>Verdú</t>
  </si>
  <si>
    <t>Verges</t>
  </si>
  <si>
    <t>Vic</t>
  </si>
  <si>
    <t>Vidreres</t>
  </si>
  <si>
    <t>Vilabella</t>
  </si>
  <si>
    <t>Vilablareix</t>
  </si>
  <si>
    <t>Viladecans</t>
  </si>
  <si>
    <t>Viladecavalls</t>
  </si>
  <si>
    <t>Vilademuls</t>
  </si>
  <si>
    <t>Vilafant</t>
  </si>
  <si>
    <t>Vilajuïga</t>
  </si>
  <si>
    <t>Vilamacolum</t>
  </si>
  <si>
    <t>Vilamalla</t>
  </si>
  <si>
    <t>Vilaplana</t>
  </si>
  <si>
    <t>Vinaixa</t>
  </si>
  <si>
    <t>Xerta</t>
  </si>
  <si>
    <t>Puigdàlber</t>
  </si>
  <si>
    <t>Vilopriu</t>
  </si>
  <si>
    <t>Cabrils</t>
  </si>
  <si>
    <t>Caldes de Malavella</t>
  </si>
  <si>
    <t>Talamanca</t>
  </si>
  <si>
    <t>Avinyonet del Penedès</t>
  </si>
  <si>
    <t>Penelles</t>
  </si>
  <si>
    <t>Sant Llorenç Savall</t>
  </si>
  <si>
    <t>Alt Àneu</t>
  </si>
  <si>
    <t>Comarca</t>
  </si>
  <si>
    <t>Baix Llobregat</t>
  </si>
  <si>
    <t>Urgell</t>
  </si>
  <si>
    <t>Bages</t>
  </si>
  <si>
    <t>Alt Camp</t>
  </si>
  <si>
    <t>Gironès</t>
  </si>
  <si>
    <t>Segrià</t>
  </si>
  <si>
    <t>Garrigues</t>
  </si>
  <si>
    <t>Noguera</t>
  </si>
  <si>
    <t>Baix Penedès</t>
  </si>
  <si>
    <t>Montsià</t>
  </si>
  <si>
    <t>Baix Ebre</t>
  </si>
  <si>
    <t>Baix Camp</t>
  </si>
  <si>
    <t>Maresme</t>
  </si>
  <si>
    <t>Tarragonès</t>
  </si>
  <si>
    <t>Vallès Oriental</t>
  </si>
  <si>
    <t>Selva</t>
  </si>
  <si>
    <t>Garrotxa</t>
  </si>
  <si>
    <t>Alt Empordà</t>
  </si>
  <si>
    <t>Terra Alta</t>
  </si>
  <si>
    <t>Ribera d'Ebre</t>
  </si>
  <si>
    <t>Berguedà</t>
  </si>
  <si>
    <t>Barcelonès</t>
  </si>
  <si>
    <t>Vallès Occidental</t>
  </si>
  <si>
    <t>Osona</t>
  </si>
  <si>
    <t>Pla de l'Estany</t>
  </si>
  <si>
    <t>Conca de Barberà</t>
  </si>
  <si>
    <t>Baix Empordà</t>
  </si>
  <si>
    <t>Pla d'Urgell</t>
  </si>
  <si>
    <t>Priorat</t>
  </si>
  <si>
    <t>Cerdanya</t>
  </si>
  <si>
    <t>Anoia</t>
  </si>
  <si>
    <t>Moianès</t>
  </si>
  <si>
    <t>Ripollès</t>
  </si>
  <si>
    <t>Garraf</t>
  </si>
  <si>
    <t>Pallars Jussà</t>
  </si>
  <si>
    <t>Alt Penedès</t>
  </si>
  <si>
    <t>Segarra</t>
  </si>
  <si>
    <t>Alt Urgell</t>
  </si>
  <si>
    <t>Solsonès</t>
  </si>
  <si>
    <t>Alta Ribagorça</t>
  </si>
  <si>
    <t>Pallars Sobirà</t>
  </si>
  <si>
    <t>Val d'Aran</t>
  </si>
  <si>
    <t>Catalunya Central</t>
  </si>
  <si>
    <t>Penedès</t>
  </si>
  <si>
    <t>Terres de l'Ebre</t>
  </si>
  <si>
    <t>Pirineu i Aran</t>
  </si>
  <si>
    <t>Abast</t>
  </si>
  <si>
    <t xml:space="preserve">informe de l’auditor </t>
  </si>
  <si>
    <t>ENTITAT</t>
  </si>
  <si>
    <t>S</t>
  </si>
  <si>
    <t>A</t>
  </si>
  <si>
    <t xml:space="preserve">material, disseny, publicitat i comunicació </t>
  </si>
  <si>
    <t>2) Elaboració de les convocatòries, difusió i captació dels participants. El projecte podrà preveure la realització d’una o dues convocatòries.</t>
  </si>
  <si>
    <t>3) Realització de com a mínim d’una jornada presencial, que es portarà a terme a l’inici del taller, durant el mateix o com a cloenda.</t>
  </si>
  <si>
    <t>5) Difusió i presència als mitjans de comunicació en relació amb el projecte.</t>
  </si>
  <si>
    <t>2) Difusió de les activitats formatives.</t>
  </si>
  <si>
    <t>2) Elaboració de presentacions, convocatòria, difusió i captació de participants.</t>
  </si>
  <si>
    <t>6) Difusió i presència als mitjans de comunicació en relació amb el projecte.</t>
  </si>
  <si>
    <t>1) Elaboració de la convocatòria, difusió i captació de participants.</t>
  </si>
  <si>
    <t>2) Organització, proposta de programa, coordinació i realització dels diversos esdeveniments.</t>
  </si>
  <si>
    <t>FITXA RESUM I PRESSUPOST PROJECTE LINIA 3.a)</t>
  </si>
  <si>
    <t>FITXAM RESUM I PRESSUPOST PROJECTE LINIA 3.b)</t>
  </si>
  <si>
    <t>FITXA RESUM I PRESSUPOST PROJECTE LINIA 3.d)</t>
  </si>
  <si>
    <t>FITXA RESUM I PRESSUPOST PROJECTE LINIA 3.e)</t>
  </si>
  <si>
    <t>FITXA RESUM I PRESSUPOST PROJECTE LINIA 3.f)</t>
  </si>
  <si>
    <t>FITXA RESUM I PRESSUPOST PROJECTE LINIA 3.g)</t>
  </si>
  <si>
    <t>FITXA RESUM I PRESSUPOST PROJECTE LINIA 3.h)</t>
  </si>
  <si>
    <t>Import total</t>
  </si>
  <si>
    <t>Actuació</t>
  </si>
  <si>
    <t>Import cofinançament</t>
  </si>
  <si>
    <t>Import subvenció sol·licitada</t>
  </si>
  <si>
    <t xml:space="preserve">Remuneracions del personal </t>
  </si>
  <si>
    <t>Lloguer</t>
  </si>
  <si>
    <t xml:space="preserve">Material, disseny, publicitat i comunicació </t>
  </si>
  <si>
    <t>Indirectes 
(màxim 15%)</t>
  </si>
  <si>
    <t xml:space="preserve">Informe de l’auditor </t>
  </si>
  <si>
    <t>NÚMERO</t>
  </si>
  <si>
    <t>NOM ENTITAT</t>
  </si>
  <si>
    <t>MUNICIPI</t>
  </si>
  <si>
    <t>Pes econòmic</t>
  </si>
  <si>
    <t>PERSONES TREBALLADORES SÒCIES</t>
  </si>
  <si>
    <t>PERSONES TREBALLADORES (NO SÒCIES)</t>
  </si>
  <si>
    <t>&lt;25 ANYS</t>
  </si>
  <si>
    <t>ENTRE 25 I 54 ANYS</t>
  </si>
  <si>
    <t>&gt;54</t>
  </si>
  <si>
    <t>DADES ENTITAT PROJECTE LINIA 3</t>
  </si>
  <si>
    <t>i) Debats territorials, sectorials i actes</t>
  </si>
  <si>
    <t>FITXA RESUM I PRESSUPOST PROJECTE LINIA 3.i)</t>
  </si>
  <si>
    <t>1) Disseny del taller virtual, elaboració de continguts pràctics i materials multimèdia per a la seva incorporació a l’aula virtual del web del Programa d'economia social. Realització i tutorització d’un taller virtual en relació amb la creació i gestió de cooperatives, entitats d’economia social i/o el tercer sector dirigits a un total de 70 participants.</t>
  </si>
  <si>
    <t>4) Elaboració de continguts per al web del Programa d'economia social en relació amb el projecte i l’activitat desenvolupada</t>
  </si>
  <si>
    <t>a) Formació virtual de creació, creixement i gestió de cooperatives, entitats d’economia social i solidària</t>
  </si>
  <si>
    <t>b) Seminaris de millora de competències professionals específiques en l'economia social i solidària</t>
  </si>
  <si>
    <t>2) Elaboració del pla formatiu</t>
  </si>
  <si>
    <t>3) Disseny i impartició de tres seminaris amb un mínim de 20 persones directives del sector de l'economia social i cooperativa a cada seminari, dividit en tres mòduls relatius a les millores competencials, específiques de la gestió de l'empresa d'economia cooperativa i de les seves relacions internes i externes en l'organització</t>
  </si>
  <si>
    <t>4) Elaboració de continguts per al web del Programa d'economia social en relació amb el projecte i l’activitat desenvolupada.</t>
  </si>
  <si>
    <t>Creació d’eines, materials formatius multimèdia i/o dissenys i  continguts per al web Programa economia social</t>
  </si>
  <si>
    <t>1) Disseny i organització d'un mínim de 4 debats oberts, un a cada província, i 4 debats sectorials amb visites a cooperatives rellevants, i un mínim de 3 actes (el de promoció del programa, el de reconeixement a l'excel·lència cooperativa i el final de tancament del programa).</t>
  </si>
  <si>
    <t>Creació d’eines, materials formatius multimèdia i/o dissenys i  continguts per al web Programa d'economia social</t>
  </si>
  <si>
    <t>4) Elaboració de continguts per al web del Programa d'economia social  en relació amb el projecte i l'activitat desenvolupada.</t>
  </si>
  <si>
    <t>3) Gravació d'un vídeo resum; comunicació, difusió i elaboració dels articles per a la seva presència als mitjans de comunicació.</t>
  </si>
  <si>
    <t>d) Formació en governança democràtica i consells rectors</t>
  </si>
  <si>
    <t>1) Elaboració del pla formatiu en matèria de governança. Disseny del contingut de les sessions orientades a aspectes pràctics.</t>
  </si>
  <si>
    <t>2) Elaboració de les convocatòries, difusió i captació de participants.</t>
  </si>
  <si>
    <t>3) Disseny i impartició de quatre seminaris presencials o virtuals d'una durada mínima de 4 hores cadascun i adreçats a un mínim de 15 participants per seminari. Els seminaris es poden distribuir en diverses sessions formatives d'acord amb l'equip de coordinació tècnica del Programa d'economia social.</t>
  </si>
  <si>
    <t>4) Disseny i desenvolupament del servei d'assessorament i d'atenció individual de consultes vinculades a la governança de l'empresa, amb un mínim de 8 hores per participant.</t>
  </si>
  <si>
    <t>2) Elaboració o actualització del material bàsic de presentació de continguts de la sessió.</t>
  </si>
  <si>
    <t>3) Elaboració o actualització del dossier pedagògic per al professorat.</t>
  </si>
  <si>
    <t>5) Sessions de treball al centre: tutories i acompanyament per a la creació de la cooperativa d'alumnes.</t>
  </si>
  <si>
    <t>4) Elaboració o actualització del material d'aprenentatge de l'alumne (material pedagògic, metodologia, materials de comunicació, espai web i aplicació).</t>
  </si>
  <si>
    <t>6) Elaboració de continguts per al web del Programa d'economia social en relació amb el projecte i l'activitat  desenvolupada</t>
  </si>
  <si>
    <t>7) Acte de visibilitat de les cooperatives d'alumnes.</t>
  </si>
  <si>
    <t>8) Acompanyament a les cooperatives d'alumnes existents i als equips docents dels centres.</t>
  </si>
  <si>
    <t>9) Difusió i presència als mitjans de comunicació en relació amb el projecte.</t>
  </si>
  <si>
    <t>10) Participació al grup de treball específic dels ateneus cooperatius i del projecte Itineraris formatius per a l'economia social i solidària.</t>
  </si>
  <si>
    <t xml:space="preserve">f) Activitats formatives universitàries. </t>
  </si>
  <si>
    <t>1) Disseny i elaboració dels objectius, els continguts formatius, el material bàsic de presentació, el contingut de l'assignatura, la metodologia, les competències, els materials o els recursos i el dossier pedagògic.</t>
  </si>
  <si>
    <t>3) Realització de les sessions formatives corresponents als crèdits obligatoris o optatius o de naturalesa anàloga en formació universitària destinades a un mínim de 20 alumnes per assignatura. Amb l'objectiu d'apropar el coneixement a casos reals, les sessions han de disposar de la participació d'experiències referents a empreses cooperatives i de l'economia social i aportar experiències d'especialistes en totes les dimensions i àmbits estratègics, organitzatius, de gestió, legals, fiscals o models de negoci, en funció dels continguts del programa.</t>
  </si>
  <si>
    <t>4) Participació en el grup de treball amb tots els beneficiaris/àries per a la creació o la revisió dels continguts curriculars mínims unificats i elaboració i lliurament d'aquests continguts.</t>
  </si>
  <si>
    <t>5) A partir de l'any següent al de la publicació d'aquesta Ordre, adequar els continguts dels crèdits obligatoris o optatius a als continguts.</t>
  </si>
  <si>
    <t>6) Elaboració de continguts per al web del Programa d'economia social en relació amb el projecte i l'activitat
realitzada.</t>
  </si>
  <si>
    <t>7) Difusió i presència als mitjans de comunicació en relació amb el projecte.</t>
  </si>
  <si>
    <t>1) Disseny i presentacions del projecte de reconeixement de les cinc millors iniciatives de treballs universitaris sobre l'economia social, el tercer sector i les cooperatives, d'universitats catalanes. Per a la millora dels objectius del projecte i en funció de la quantitat i la qualitat dels treballs, el nombre d'iniciatives reconegudes o premiades es pot modificar d'acord amb l'equip de coordinació tècnica del programa.</t>
  </si>
  <si>
    <t>3) Preparació i realització de la sessió col·lectiva per al reconeixement de les millors iniciatives.</t>
  </si>
  <si>
    <t>5) Material lliurat com a premi als millors treballs universitaris, com ara de fi de grau o tesis doctorals, que serveixin per potenciar i divulgar la recerca sobre l'economia social, el tercer sector i les cooperatives.</t>
  </si>
  <si>
    <t>4) Elaboració de continguts per al web del Programa d'economia social sobre l'activitat feta, així com materials audiovisuals o vídeos en relació amb el projecte, coordinadament amb l'equip de coordinació tècnica del programa.</t>
  </si>
  <si>
    <t>5) Elaboració de continguts per al web del programa d'economia social en relació amb el projecte i l'activitat desenvolupada.</t>
  </si>
  <si>
    <t>FITXA RESUM I PRESSUPOST PROJECTE LINIA 3</t>
  </si>
  <si>
    <t>Suport a les cooperatives de segon grau i als ecosistemes de l’economia social i solidària.</t>
  </si>
  <si>
    <t>creació d’eines, materials formatius multimèdia i/o dissenys i  continguts per al web Programa d'economia social</t>
  </si>
  <si>
    <t>1) Elaboració i desenvolupament d'accions innovadores que permetin un enfortiment de l'activitat de les cooperatives de segon grau, els grups cooperatius o les associacions compostes per agrupacions d'entitats, cooperatives o associacions d'economia social.</t>
  </si>
  <si>
    <t>2) Actuacions dirigides a la recerca aplicada a l'activitat econòmica.</t>
  </si>
  <si>
    <t>3) Elaboració i implementació de productes de comunicació interna i externa.</t>
  </si>
  <si>
    <t>4) Elaboració de continguts per al web del Programa d'economia social en relació amb el projecte, l'activitat realitzada i indicadors de resultats.</t>
  </si>
  <si>
    <t>6) Actuacions de formació requerides pel projecte a les persones tècniques de les organitzacions.</t>
  </si>
  <si>
    <t>7) Assemblees anuals amb valor afegit sobre el projecte (mínim 3 anuals) amb presència de totes les entitats o les organitzacions.</t>
  </si>
  <si>
    <t>8) Grups de treball i desenvolupament del full de ruta del projecte per a l'enfortiment de l'activitat (mínim 6 reunions).</t>
  </si>
  <si>
    <t>9) Producte de comunicació interna i externa.</t>
  </si>
  <si>
    <t>1) Millorar la imatge de marca del Programa d'economia social del Departament d'Empresa i Treball.</t>
  </si>
  <si>
    <t>2) Revisió i actualització del Pla de comunicacio del Programa d'economia social</t>
  </si>
  <si>
    <t>3) Millorar la comunicació interna i la coordinació entre els diferents projectes del Programa d'economia social per maximitzar el seu impacte.</t>
  </si>
  <si>
    <t>4) Ampliar la presència de l'economia social en debats generalistes i també en mitjans de comunicació afins a l'economia social</t>
  </si>
  <si>
    <t>5) Pla de màrqueting digital per tal de millorar el posicionament a les xarxes i augmentar el trànsit al web del programa</t>
  </si>
  <si>
    <t>g) Reconeixement dels millors treball universitaris sobre l'economia social i solidària o per formar especialistes en gestio coop.</t>
  </si>
  <si>
    <t xml:space="preserve">h) Presencia als mitjans de comunicació. </t>
  </si>
  <si>
    <t>FITXAM RESUM I PRESSUPOST PROJECTE LINIA 3.c)</t>
  </si>
  <si>
    <t>c) Sessions d'assessorament tècnic, econòmic i jurídic sobre economia cooperativa</t>
  </si>
  <si>
    <t xml:space="preserve"> 2) Disseny dels continguts de les sessions orientades als interessos dels participants: professionals tècnics de la Xarxa d'ateneus cooperatius, personal tècnic assessor o persones emprenedores.</t>
  </si>
  <si>
    <t>3) Impartició d'un mínim de vuit tallers de 10 hores especialitzades per a l'assessorament tècnic, econòmic,
jurídic i fiscal sobre l'economia social i cooperativa. Els tallers es poden distribuir en diverses sessions
formatives d'acord amb l'equip de coordinació tècnica del programa.</t>
  </si>
  <si>
    <t>4) Suport i atenció individual per a professionals tècnics de la Xarxa d'ateneus cooperatius en l'àmbit de l'assessorament econòmic i jurídic sobre economia cooperativa, amb 20 participants amb un mínim de 15 hores per participant.</t>
  </si>
  <si>
    <t>5) Elaboració de continguts per al web del Programa d'economia social en relació amb el projecte i l'activitat realitzada.</t>
  </si>
  <si>
    <t>c</t>
  </si>
  <si>
    <r>
      <t xml:space="preserve">TIPUS D’ENTITAT
S: Sol·licitant
A: Agrupada
c: Col·laboradora </t>
    </r>
    <r>
      <rPr>
        <b/>
        <sz val="7"/>
        <color theme="1"/>
        <rFont val="Arial"/>
        <family val="2"/>
      </rPr>
      <t>(sense pressupost)</t>
    </r>
    <r>
      <rPr>
        <b/>
        <sz val="8"/>
        <color theme="1"/>
        <rFont val="Arial"/>
        <family val="2"/>
      </rPr>
      <t xml:space="preserve">
</t>
    </r>
  </si>
  <si>
    <t>Formació (personal extern)</t>
  </si>
  <si>
    <t>concepte despesa cooperatives alumnes</t>
  </si>
  <si>
    <t>a) Treball i suport a la creació i acompanyament</t>
  </si>
  <si>
    <t xml:space="preserve">b) Adquisició de material per a portar a terme les activitats </t>
  </si>
  <si>
    <t>Acumulat</t>
  </si>
  <si>
    <t>Concepte  (a, b, c)</t>
  </si>
  <si>
    <t xml:space="preserve">Concepte </t>
  </si>
  <si>
    <t>c) Suport celebració assemblees, reunions i actes</t>
  </si>
  <si>
    <t xml:space="preserve">  e) Cooperatives d'alumnes</t>
  </si>
  <si>
    <t>Abella de la Conca</t>
  </si>
  <si>
    <t>Àger</t>
  </si>
  <si>
    <t>Aguilar de Segarra</t>
  </si>
  <si>
    <t>Agullana</t>
  </si>
  <si>
    <t>Aiguafreda</t>
  </si>
  <si>
    <t>Alamús, els</t>
  </si>
  <si>
    <t>Alàs i Cerc</t>
  </si>
  <si>
    <t>Albagés, l'</t>
  </si>
  <si>
    <t>Albanyà</t>
  </si>
  <si>
    <t>Albi, l'</t>
  </si>
  <si>
    <t>Albiol, l'</t>
  </si>
  <si>
    <t>Albons</t>
  </si>
  <si>
    <t>Aldea, l'</t>
  </si>
  <si>
    <t>Aldover</t>
  </si>
  <si>
    <t>Aleixar, l'</t>
  </si>
  <si>
    <t>Alfara de Carles</t>
  </si>
  <si>
    <t>Alins</t>
  </si>
  <si>
    <t>Alòs de Balaguer</t>
  </si>
  <si>
    <t>Alp</t>
  </si>
  <si>
    <t>Alpens</t>
  </si>
  <si>
    <t>Amer</t>
  </si>
  <si>
    <t>Ametlla de Mar, l'</t>
  </si>
  <si>
    <t>Ametlla del Vallès, l'</t>
  </si>
  <si>
    <t>Ampolla, l'</t>
  </si>
  <si>
    <t>Arboç, l'</t>
  </si>
  <si>
    <t>Arbolí</t>
  </si>
  <si>
    <t>Arenys de Mar</t>
  </si>
  <si>
    <t>Arenys de Munt</t>
  </si>
  <si>
    <t>Argençola</t>
  </si>
  <si>
    <t>Argentera, l'</t>
  </si>
  <si>
    <t>Armentera, l'</t>
  </si>
  <si>
    <t>Arres</t>
  </si>
  <si>
    <t>Arsèguel</t>
  </si>
  <si>
    <t>Artesa de Lleida</t>
  </si>
  <si>
    <t>Artesa de Segre</t>
  </si>
  <si>
    <t>Avellanes i Santa Linya, les</t>
  </si>
  <si>
    <t>Avinyonet de Puigventós</t>
  </si>
  <si>
    <t>Badia del Vallès</t>
  </si>
  <si>
    <t>Baix Pallars</t>
  </si>
  <si>
    <t>Banyeres del Penedès</t>
  </si>
  <si>
    <t>Barbens</t>
  </si>
  <si>
    <t>Barberà de la Conca</t>
  </si>
  <si>
    <t>Barberà del Vallès</t>
  </si>
  <si>
    <t>Baronia de Rialb, la</t>
  </si>
  <si>
    <t>Bàscara</t>
  </si>
  <si>
    <t>Bassella</t>
  </si>
  <si>
    <t>Bausen</t>
  </si>
  <si>
    <t>Bellcaire d'Empordà</t>
  </si>
  <si>
    <t>Bellcaire d'Urgell</t>
  </si>
  <si>
    <t>Bell-lloc d'Urgell</t>
  </si>
  <si>
    <t>Bellmunt d'Urgell</t>
  </si>
  <si>
    <t>Bellmunt del Priorat</t>
  </si>
  <si>
    <t>Bellprat</t>
  </si>
  <si>
    <t>Bellver de Cerdanya</t>
  </si>
  <si>
    <t>Benavent de Segrià</t>
  </si>
  <si>
    <t>Benifallet</t>
  </si>
  <si>
    <t>Beuda</t>
  </si>
  <si>
    <t>Bigues i Riells del Fai</t>
  </si>
  <si>
    <t>Biosca</t>
  </si>
  <si>
    <t>Bisbal d'Empordà, la</t>
  </si>
  <si>
    <t>Bisbal de Falset, la</t>
  </si>
  <si>
    <t>Bisbal del Penedès, la</t>
  </si>
  <si>
    <t>Biure</t>
  </si>
  <si>
    <t>Blancafort</t>
  </si>
  <si>
    <t>Boadella i les Escaules</t>
  </si>
  <si>
    <t>Bolvir</t>
  </si>
  <si>
    <t>Bonastre</t>
  </si>
  <si>
    <t>Bòrdes, Es</t>
  </si>
  <si>
    <t>Borges Blanques, les</t>
  </si>
  <si>
    <t>Borges del Camp, les</t>
  </si>
  <si>
    <t>Borrassà</t>
  </si>
  <si>
    <t>Borredà</t>
  </si>
  <si>
    <t>Bossòst</t>
  </si>
  <si>
    <t>Bruc, el</t>
  </si>
  <si>
    <t>Brull, el</t>
  </si>
  <si>
    <t>Brunyola i Sant Martí Sapresa</t>
  </si>
  <si>
    <t>Cabanabona</t>
  </si>
  <si>
    <t>Cabanes</t>
  </si>
  <si>
    <t>Cabanyes, les</t>
  </si>
  <si>
    <t>Cabó</t>
  </si>
  <si>
    <t>Cabra del Camp</t>
  </si>
  <si>
    <t>Cabrera d'Anoia</t>
  </si>
  <si>
    <t>Cabrera de Mar</t>
  </si>
  <si>
    <t>Cadaqués</t>
  </si>
  <si>
    <t>Calaf</t>
  </si>
  <si>
    <t>Caldes d'Estrac</t>
  </si>
  <si>
    <t>Caldes de Montbui</t>
  </si>
  <si>
    <t>Calonge de Segarra</t>
  </si>
  <si>
    <t>Calonge i Sant Antoni</t>
  </si>
  <si>
    <t>Camós</t>
  </si>
  <si>
    <t>Campdevànol</t>
  </si>
  <si>
    <t>Campelles</t>
  </si>
  <si>
    <t>Campins</t>
  </si>
  <si>
    <t>Canejan</t>
  </si>
  <si>
    <t>Canet d'Adri</t>
  </si>
  <si>
    <t>Canet de Mar</t>
  </si>
  <si>
    <t>Canonja, la</t>
  </si>
  <si>
    <t>Cànoves i Samalús</t>
  </si>
  <si>
    <t>Cantallops</t>
  </si>
  <si>
    <t>Capafonts</t>
  </si>
  <si>
    <t>Capellades</t>
  </si>
  <si>
    <t>Capmany</t>
  </si>
  <si>
    <t>Carme</t>
  </si>
  <si>
    <t>Cassà de la Selva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</si>
  <si>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</si>
  <si>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</si>
  <si>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</si>
  <si>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</si>
  <si>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</si>
  <si>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</si>
  <si>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</si>
  <si>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</si>
  <si>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</si>
  <si>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</si>
  <si>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</si>
  <si>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</si>
  <si>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</si>
  <si>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</si>
  <si>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</si>
  <si>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</si>
  <si>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Castell-Platja d'Aro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</si>
  <si>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</si>
  <si>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</si>
  <si>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</si>
  <si>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</si>
  <si>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</si>
  <si>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</si>
  <si>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Cerdanyola del Vallès</t>
  </si>
  <si>
    <t>Cervià de les Garrigues</t>
  </si>
  <si>
    <t>Cervià de Ter</t>
  </si>
  <si>
    <t>Cistella</t>
  </si>
  <si>
    <t>Clariana de Cardener</t>
  </si>
  <si>
    <t>Cogul, el</t>
  </si>
  <si>
    <t>Colera</t>
  </si>
  <si>
    <t>Coll de Nargó</t>
  </si>
  <si>
    <t>Collbató</t>
  </si>
  <si>
    <t>Colldejou</t>
  </si>
  <si>
    <t>Colomers</t>
  </si>
  <si>
    <t>Coma i la Pedra, la</t>
  </si>
  <si>
    <t>Conca de Dalt</t>
  </si>
  <si>
    <t>Conesa</t>
  </si>
  <si>
    <t>Corbera d'Ebre</t>
  </si>
  <si>
    <t>Corbera de Llobregat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</si>
  <si>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</si>
  <si>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</si>
  <si>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</si>
  <si>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</si>
  <si>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</si>
  <si>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</si>
  <si>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Darnius</t>
  </si>
  <si>
    <t>Das</t>
  </si>
  <si>
    <t>Duesaigües</t>
  </si>
  <si>
    <t>Escala, l'</t>
  </si>
  <si>
    <t>Espluga Calba, l'</t>
  </si>
  <si>
    <t>Espluga de Francolí, l'</t>
  </si>
  <si>
    <t>Esplugues de Llobregat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</si>
  <si>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</si>
  <si>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</si>
  <si>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</si>
  <si>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</si>
  <si>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</si>
  <si>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</si>
  <si>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</si>
  <si>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</si>
  <si>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</si>
  <si>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</si>
  <si>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</si>
  <si>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</si>
  <si>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</si>
  <si>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</si>
  <si>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</si>
  <si>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</si>
  <si>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Figuerola del Camp</t>
  </si>
  <si>
    <t>Flaçà</t>
  </si>
  <si>
    <t>Floresta, la</t>
  </si>
  <si>
    <t>Fogars de la Selva</t>
  </si>
  <si>
    <t>Fogars de Montclús</t>
  </si>
  <si>
    <t>Foixà</t>
  </si>
  <si>
    <t>Fondarella</t>
  </si>
  <si>
    <t>Fontanals de Cerdanya</t>
  </si>
  <si>
    <t>Fontanilles</t>
  </si>
  <si>
    <t>Fontcoberta</t>
  </si>
  <si>
    <t>Font-rubí</t>
  </si>
  <si>
    <t>Forallac</t>
  </si>
  <si>
    <t>Forès</t>
  </si>
  <si>
    <t>Fornells de la Selva</t>
  </si>
  <si>
    <t>Fortià</t>
  </si>
  <si>
    <t>Franqueses del Vallès, les</t>
  </si>
  <si>
    <t>Fuliola, la</t>
  </si>
  <si>
    <t>Gaià</t>
  </si>
  <si>
    <t>Galera, la</t>
  </si>
  <si>
    <t>Gallifa</t>
  </si>
  <si>
    <t>Garidells, els</t>
  </si>
  <si>
    <t>Garriga, la</t>
  </si>
  <si>
    <t>Garrigàs</t>
  </si>
  <si>
    <t>Garrigoles</t>
  </si>
  <si>
    <t>Gavet de la Conca</t>
  </si>
  <si>
    <t>Ger</t>
  </si>
  <si>
    <t>Gimenells i el Pla de la Font</t>
  </si>
  <si>
    <t>Gisclareny</t>
  </si>
  <si>
    <t>Gombrèn</t>
  </si>
  <si>
    <t>Gósol</t>
  </si>
  <si>
    <t>Granada, la</t>
  </si>
  <si>
    <t>Granadella, la</t>
  </si>
  <si>
    <t>Granja d'Escarp, la</t>
  </si>
  <si>
    <t>Granyena de les Garrigues</t>
  </si>
  <si>
    <t>Granyena de Segarra</t>
  </si>
  <si>
    <t>Gualba</t>
  </si>
  <si>
    <t>Gualta</t>
  </si>
  <si>
    <t>Guardiola de Berguedà</t>
  </si>
  <si>
    <t>Guiamets, els</t>
  </si>
  <si>
    <t>Guils de Cerdanya</t>
  </si>
  <si>
    <t>Guingueta d'Àneu, la</t>
  </si>
  <si>
    <t>Guissona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</si>
  <si>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</si>
  <si>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</si>
  <si>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</si>
  <si>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</si>
  <si>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</si>
  <si>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</si>
  <si>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</si>
  <si>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</si>
  <si>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Ivorra</t>
  </si>
  <si>
    <t>Jonquera, la</t>
  </si>
  <si>
    <t>Jorba</t>
  </si>
  <si>
    <t>Josa i Tuixén</t>
  </si>
  <si>
    <t>Juià</t>
  </si>
  <si>
    <t>Les</t>
  </si>
  <si>
    <t>Llacuna, la</t>
  </si>
  <si>
    <t>Lladó</t>
  </si>
  <si>
    <t>Lladorre</t>
  </si>
  <si>
    <t>Lladurs</t>
  </si>
  <si>
    <t>Llagosta, la</t>
  </si>
  <si>
    <t>Llambilles</t>
  </si>
  <si>
    <t>Llanars</t>
  </si>
  <si>
    <t>Llavorsí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</si>
  <si>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</si>
  <si>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</si>
  <si>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</si>
  <si>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</si>
  <si>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</si>
  <si>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</si>
  <si>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</si>
  <si>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</si>
  <si>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</si>
  <si>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</si>
  <si>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</si>
  <si>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</si>
  <si>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</si>
  <si>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</si>
  <si>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</si>
  <si>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</si>
  <si>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Malgrat de Mar</t>
  </si>
  <si>
    <t>Marganell</t>
  </si>
  <si>
    <t>Mas de Barberans</t>
  </si>
  <si>
    <t>Masarac</t>
  </si>
  <si>
    <t>Masies de Roda, les</t>
  </si>
  <si>
    <t>Masies de Voltregà, les</t>
  </si>
  <si>
    <t>Masnou, el</t>
  </si>
  <si>
    <t>Masó, la</t>
  </si>
  <si>
    <t>Masroig, el</t>
  </si>
  <si>
    <t>Massoteres</t>
  </si>
  <si>
    <t>Matadepera</t>
  </si>
  <si>
    <t>Meranges</t>
  </si>
  <si>
    <t>Mieres</t>
  </si>
  <si>
    <t>Milà, el</t>
  </si>
  <si>
    <t>Molar, el</t>
  </si>
  <si>
    <t>Molins de Rei</t>
  </si>
  <si>
    <t>Mollet de Peralada</t>
  </si>
  <si>
    <t>Mollet del Vallès</t>
  </si>
  <si>
    <t>Molsosa, la</t>
  </si>
  <si>
    <t>Monistrol de Montserrat</t>
  </si>
  <si>
    <t>Montagut i Oix</t>
  </si>
  <si>
    <t>Montbrió del Camp</t>
  </si>
  <si>
    <t>Montcada i Reixac</t>
  </si>
  <si>
    <t>Montclar</t>
  </si>
  <si>
    <t>Montellà i Martinet</t>
  </si>
  <si>
    <t>Montferrer i Castellbò</t>
  </si>
  <si>
    <t>Montferri</t>
  </si>
  <si>
    <t>Montmaneu</t>
  </si>
  <si>
    <t>Montmell, el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</si>
  <si>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</si>
  <si>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</si>
  <si>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</si>
  <si>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</si>
  <si>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</si>
  <si>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</si>
  <si>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</si>
  <si>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</si>
  <si>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</si>
  <si>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</si>
  <si>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Morell, el</t>
  </si>
  <si>
    <t>Morera de Montsant, la</t>
  </si>
  <si>
    <t>Naut Aran</t>
  </si>
  <si>
    <t>Navata</t>
  </si>
  <si>
    <t>Navès</t>
  </si>
  <si>
    <t>Nou de Berguedà, la</t>
  </si>
  <si>
    <t>Nou de Gaià, la</t>
  </si>
  <si>
    <t>Odèn</t>
  </si>
  <si>
    <t>Ogassa</t>
  </si>
  <si>
    <t>Olesa de Bonesvalls</t>
  </si>
  <si>
    <t>Olesa de Montserrat</t>
  </si>
  <si>
    <t>Oliola</t>
  </si>
  <si>
    <t>Oluges, les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</si>
  <si>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</si>
  <si>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</si>
  <si>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</si>
  <si>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</si>
  <si>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</si>
  <si>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</si>
  <si>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</si>
  <si>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</si>
  <si>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</si>
  <si>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</si>
  <si>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</si>
  <si>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</si>
  <si>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</si>
  <si>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</si>
  <si>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</si>
  <si>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</si>
  <si>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</si>
  <si>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</si>
  <si>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</si>
  <si>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</si>
  <si>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</si>
  <si>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</si>
  <si>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</si>
  <si>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</si>
  <si>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</si>
  <si>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</si>
  <si>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</si>
  <si>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Pedret i Marzà</t>
  </si>
  <si>
    <t>Pera, la</t>
  </si>
  <si>
    <t>Perafita</t>
  </si>
  <si>
    <t>Peramola</t>
  </si>
  <si>
    <t>Perelló, el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</si>
  <si>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</si>
  <si>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</si>
  <si>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</si>
  <si>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</si>
  <si>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</si>
  <si>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</si>
  <si>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</si>
  <si>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</si>
  <si>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</si>
  <si>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</si>
  <si>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</si>
  <si>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</si>
  <si>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</si>
  <si>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</si>
  <si>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</si>
  <si>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</si>
  <si>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</si>
  <si>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</si>
  <si>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</si>
  <si>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</si>
  <si>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</si>
  <si>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</si>
  <si>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</si>
  <si>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</si>
  <si>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</si>
  <si>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</si>
  <si>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</si>
  <si>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Port de la Selva, el</t>
  </si>
  <si>
    <t>Portbou</t>
  </si>
  <si>
    <t>Portella, la</t>
  </si>
  <si>
    <t>Pradell de la Teixeta</t>
  </si>
  <si>
    <t>Prat de Comte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</si>
  <si>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</si>
  <si>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</si>
  <si>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</si>
  <si>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</si>
  <si>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</si>
  <si>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</si>
  <si>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</si>
  <si>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</si>
  <si>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</si>
  <si>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</si>
  <si>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</si>
  <si>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Puiggròs</t>
  </si>
  <si>
    <t>Puig-reig</t>
  </si>
  <si>
    <t>Puigverd d'Agramunt</t>
  </si>
  <si>
    <t>Puigverd de Lleida</t>
  </si>
  <si>
    <t>Quar, la</t>
  </si>
  <si>
    <t>Quart</t>
  </si>
  <si>
    <t>Queralbs</t>
  </si>
  <si>
    <t>Querol</t>
  </si>
  <si>
    <t>Ràpita, la</t>
  </si>
  <si>
    <t>Rellinars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</si>
  <si>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</si>
  <si>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</si>
  <si>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</si>
  <si>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</si>
  <si>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</si>
  <si>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</si>
  <si>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</si>
  <si>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</si>
  <si>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Riu de Cerdanya</t>
  </si>
  <si>
    <t>Riudaura</t>
  </si>
  <si>
    <t>Riudellots de la Selva</t>
  </si>
  <si>
    <t>Riumors</t>
  </si>
  <si>
    <t>Roca del Vallès, la</t>
  </si>
  <si>
    <t>Rocafort de Queralt</t>
  </si>
  <si>
    <t>Roda de Berà</t>
  </si>
  <si>
    <t>Roda de Ter</t>
  </si>
  <si>
    <t>Rodonyà</t>
  </si>
  <si>
    <t>Rourell, el</t>
  </si>
  <si>
    <t>Rupit i Pruit</t>
  </si>
  <si>
    <t>Sagàs</t>
  </si>
  <si>
    <t>Salàs de Pallars</t>
  </si>
  <si>
    <t>Saldes</t>
  </si>
  <si>
    <t>Sales de Llierca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</si>
  <si>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</si>
  <si>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</si>
  <si>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</si>
  <si>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</si>
  <si>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</si>
  <si>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</si>
  <si>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</si>
  <si>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</si>
  <si>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</si>
  <si>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</si>
  <si>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</si>
  <si>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</si>
  <si>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Climent de Llobregat</t>
  </si>
  <si>
    <t>Sant Cugat del Vallès</t>
  </si>
  <si>
    <t>Sant Esteve de la Sarga</t>
  </si>
  <si>
    <t>Sant Esteve de Palautordera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</si>
  <si>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</si>
  <si>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</si>
  <si>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</si>
  <si>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</si>
  <si>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</si>
  <si>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</si>
  <si>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</si>
  <si>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</si>
  <si>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</si>
  <si>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</si>
  <si>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</si>
  <si>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</si>
  <si>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</si>
  <si>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</si>
  <si>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</si>
  <si>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</si>
  <si>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</si>
  <si>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</si>
  <si>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</si>
  <si>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</si>
  <si>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</si>
  <si>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</si>
  <si>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</si>
  <si>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</si>
  <si>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</si>
  <si>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</si>
  <si>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</si>
  <si>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</si>
  <si>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</si>
  <si>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</si>
  <si>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</si>
  <si>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</si>
  <si>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</si>
  <si>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</si>
  <si>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</si>
  <si>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</si>
  <si>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</si>
  <si>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</si>
  <si>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</si>
  <si>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</si>
  <si>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</si>
  <si>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</si>
  <si>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</si>
  <si>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</si>
  <si>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</si>
  <si>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</si>
  <si>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</si>
  <si>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</si>
  <si>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</si>
  <si>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</si>
  <si>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</si>
  <si>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</si>
  <si>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</si>
  <si>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</si>
  <si>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</si>
  <si>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</si>
  <si>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</si>
  <si>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</si>
  <si>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</si>
  <si>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</si>
  <si>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</si>
  <si>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</si>
  <si>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</si>
  <si>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</si>
  <si>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</si>
  <si>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</si>
  <si>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</si>
  <si>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</si>
  <si>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</si>
  <si>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</si>
  <si>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</si>
  <si>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</si>
  <si>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</si>
  <si>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</si>
  <si>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</si>
  <si>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</si>
  <si>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</si>
  <si>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</si>
  <si>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</si>
  <si>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</si>
  <si>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Perpètua de Mogoda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</si>
  <si>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</si>
  <si>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</si>
  <si>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</si>
  <si>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</si>
  <si>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</si>
  <si>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</si>
  <si>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</si>
  <si>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</si>
  <si>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</si>
  <si>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</si>
  <si>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</si>
  <si>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</si>
  <si>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Serinyà</t>
  </si>
  <si>
    <t>Serra de Daró</t>
  </si>
  <si>
    <t>Setcases</t>
  </si>
  <si>
    <t>Seu d'Urgell, la</t>
  </si>
  <si>
    <t>Sidamon</t>
  </si>
  <si>
    <t>Siurana</t>
  </si>
  <si>
    <t>Sobremunt</t>
  </si>
  <si>
    <t>Soleràs, el</t>
  </si>
  <si>
    <t>Solivella</t>
  </si>
  <si>
    <t>Soriguera</t>
  </si>
  <si>
    <t>Susqueda</t>
  </si>
  <si>
    <t>Tagamanent</t>
  </si>
  <si>
    <t>Talarn</t>
  </si>
  <si>
    <t>Tallada d'Empordà, la</t>
  </si>
  <si>
    <t>Tarrés</t>
  </si>
  <si>
    <t>Tarroja de Segarra</t>
  </si>
  <si>
    <t>Tavèrnoles</t>
  </si>
  <si>
    <t>Tavertet</t>
  </si>
  <si>
    <t>Terrades</t>
  </si>
  <si>
    <t>Tírvia</t>
  </si>
  <si>
    <t>Tiurana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</si>
  <si>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</si>
  <si>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</si>
  <si>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</si>
  <si>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</si>
  <si>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</si>
  <si>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</si>
  <si>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Torrefeta i Florejacs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</si>
  <si>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</si>
  <si>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</si>
  <si>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</si>
  <si>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</si>
  <si>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</si>
  <si>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</si>
  <si>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</si>
  <si>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</si>
  <si>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</si>
  <si>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Toses</t>
  </si>
  <si>
    <t>Tossa de Mar</t>
  </si>
  <si>
    <t>Ullastret</t>
  </si>
  <si>
    <t>Urús</t>
  </si>
  <si>
    <t>Vajol, la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</si>
  <si>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</si>
  <si>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</si>
  <si>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</si>
  <si>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</si>
  <si>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</si>
  <si>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</si>
  <si>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</si>
  <si>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</si>
  <si>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</si>
  <si>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</si>
  <si>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</si>
  <si>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Vall-llobrega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</si>
  <si>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</si>
  <si>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</si>
  <si>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</si>
  <si>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</si>
  <si>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</si>
  <si>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</si>
  <si>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Vespella de Gaià</t>
  </si>
  <si>
    <t>Vidrà</t>
  </si>
  <si>
    <t>Vielha e Mijaran</t>
  </si>
  <si>
    <t>Vilabertran</t>
  </si>
  <si>
    <t>Vilada</t>
  </si>
  <si>
    <t>Viladamat</t>
  </si>
  <si>
    <t>Viladasens</t>
  </si>
  <si>
    <t>Viladrau</t>
  </si>
  <si>
    <t>Vilafranca del Penedès</t>
  </si>
  <si>
    <t>Vilagrassa</t>
  </si>
  <si>
    <t>Vilalba dels Arcs</t>
  </si>
  <si>
    <t>Vilalba Sasserra</t>
  </si>
  <si>
    <t>Vilaller</t>
  </si>
  <si>
    <t>Vilallonga de Ter</t>
  </si>
  <si>
    <t>Vilallonga del Camp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</si>
  <si>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</si>
  <si>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</si>
  <si>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</si>
  <si>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</si>
  <si>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</si>
  <si>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</si>
  <si>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</si>
  <si>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</si>
  <si>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</si>
  <si>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</si>
  <si>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</si>
  <si>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</si>
  <si>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</si>
  <si>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</si>
  <si>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</si>
  <si>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</si>
  <si>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</si>
  <si>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</si>
  <si>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</si>
  <si>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</si>
  <si>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</si>
  <si>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</si>
  <si>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</si>
  <si>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</si>
  <si>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</si>
  <si>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</si>
  <si>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Vilosell, el</t>
  </si>
  <si>
    <t>Vimbodí i Poblet</t>
  </si>
  <si>
    <t>Vinebre</t>
  </si>
  <si>
    <t>Vinyols i els Arcs</t>
  </si>
  <si>
    <t>Viver i Serrateix</t>
  </si>
  <si>
    <t>- La suma de l'import sol·licitats pel concepte a),  no poden sobrepassar els 114.250 euros.
- La suma de l'import sol·licitats pel concepte b),  no poden sobrepassar els 9.000 euros (en funció del centre).
- La suma de l'import sol·licitats pel concepte c),  no poden sobrepassar els 12,400 euros.</t>
  </si>
  <si>
    <t>PLANTILLA DE L'ENTITAT
(a data de publicació de la convocatòria)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</si>
</sst>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7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36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Alignment="1">
      <alignment horizontal="justify" vertical="center"/>
    </xf>
    <xf numFmtId="0" fontId="7" fillId="0" borderId="0" xfId="0" applyFont="1" applyProtection="1">
      <protection hidden="1"/>
    </xf>
    <xf numFmtId="0" fontId="4" fillId="2" borderId="4" xfId="0" applyFont="1" applyFill="1" applyBorder="1" applyAlignment="1">
      <alignment horizontal="justify" vertical="center"/>
    </xf>
    <xf numFmtId="0" fontId="4" fillId="2" borderId="4" xfId="0" applyFont="1" applyFill="1" applyBorder="1" applyAlignment="1" applyProtection="1">
      <alignment horizontal="justify" vertical="center"/>
      <protection hidden="1"/>
    </xf>
    <xf numFmtId="0" fontId="8" fillId="0" borderId="0" xfId="0" applyFont="1" applyAlignment="1">
      <alignment horizontal="justify" vertical="center"/>
    </xf>
    <xf numFmtId="0" fontId="7" fillId="0" borderId="0" xfId="0" applyFont="1" applyAlignment="1" applyProtection="1">
      <alignment wrapText="1"/>
      <protection hidden="1"/>
    </xf>
    <xf numFmtId="0" fontId="3" fillId="0" borderId="0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4" fillId="2" borderId="4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justify" vertical="center" wrapText="1"/>
    </xf>
    <xf numFmtId="0" fontId="10" fillId="0" borderId="3" xfId="0" applyFont="1" applyBorder="1"/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>
      <alignment horizontal="justify" vertical="center"/>
    </xf>
    <xf numFmtId="0" fontId="8" fillId="0" borderId="1" xfId="0" applyFont="1" applyFill="1" applyBorder="1" applyProtection="1">
      <protection hidden="1"/>
    </xf>
    <xf numFmtId="44" fontId="8" fillId="0" borderId="1" xfId="2" applyFont="1" applyFill="1" applyBorder="1" applyProtection="1"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4" fillId="0" borderId="1" xfId="0" applyFont="1" applyFill="1" applyBorder="1" applyAlignment="1" applyProtection="1">
      <alignment horizontal="justify" vertical="center"/>
      <protection locked="0"/>
    </xf>
    <xf numFmtId="0" fontId="6" fillId="2" borderId="1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164" fontId="2" fillId="2" borderId="7" xfId="0" applyNumberFormat="1" applyFont="1" applyFill="1" applyBorder="1" applyAlignment="1" applyProtection="1">
      <alignment horizontal="center" vertical="center"/>
      <protection hidden="1"/>
    </xf>
    <xf numFmtId="164" fontId="2" fillId="2" borderId="8" xfId="0" applyNumberFormat="1" applyFont="1" applyFill="1" applyBorder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2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8" xfId="0" applyNumberFormat="1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9" fontId="2" fillId="2" borderId="1" xfId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1" fontId="5" fillId="0" borderId="6" xfId="0" applyNumberFormat="1" applyFont="1" applyBorder="1" applyAlignment="1" applyProtection="1">
      <alignment vertical="center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1" fontId="5" fillId="0" borderId="7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Fill="1" applyBorder="1" applyAlignment="1" applyProtection="1">
      <alignment vertical="center"/>
      <protection locked="0" hidden="1"/>
    </xf>
    <xf numFmtId="10" fontId="5" fillId="2" borderId="1" xfId="0" applyNumberFormat="1" applyFont="1" applyFill="1" applyBorder="1" applyAlignment="1" applyProtection="1">
      <alignment vertical="center"/>
      <protection hidden="1"/>
    </xf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3" fillId="0" borderId="13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4" fontId="5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14" fontId="5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hidden="1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9" fillId="3" borderId="5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16" fillId="0" borderId="4" xfId="0" applyFont="1" applyFill="1" applyBorder="1" applyAlignment="1" applyProtection="1">
      <alignment horizontal="center"/>
      <protection locked="0" hidden="1"/>
    </xf>
    <xf numFmtId="0" fontId="16" fillId="0" borderId="11" xfId="0" applyFont="1" applyFill="1" applyBorder="1" applyAlignment="1" applyProtection="1">
      <alignment horizontal="center"/>
      <protection locked="0" hidden="1"/>
    </xf>
    <xf numFmtId="0" fontId="16" fillId="0" borderId="5" xfId="0" applyFont="1" applyFill="1" applyBorder="1" applyAlignment="1" applyProtection="1">
      <alignment horizontal="center"/>
      <protection locked="0" hidden="1"/>
    </xf>
    <xf numFmtId="0" fontId="14" fillId="0" borderId="24" xfId="0" quotePrefix="1" applyFont="1" applyBorder="1" applyAlignment="1" applyProtection="1">
      <alignment horizontal="left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164" fontId="2" fillId="2" borderId="16" xfId="0" applyNumberFormat="1" applyFont="1" applyFill="1" applyBorder="1" applyAlignment="1" applyProtection="1">
      <alignment horizontal="center" vertical="center"/>
      <protection hidden="1"/>
    </xf>
    <xf numFmtId="164" fontId="2" fillId="2" borderId="18" xfId="0" applyNumberFormat="1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hidden="1"/>
    </xf>
    <xf numFmtId="164" fontId="2" fillId="2" borderId="23" xfId="0" applyNumberFormat="1" applyFont="1" applyFill="1" applyBorder="1" applyAlignment="1" applyProtection="1">
      <alignment horizontal="center" vertical="center"/>
      <protection hidden="1"/>
    </xf>
    <xf numFmtId="164" fontId="2" fillId="2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11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2" fillId="2" borderId="21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left"/>
      <protection hidden="1"/>
    </xf>
    <xf numFmtId="0" fontId="2" fillId="3" borderId="11" xfId="0" applyFont="1" applyFill="1" applyBorder="1" applyAlignment="1" applyProtection="1">
      <alignment horizontal="left"/>
      <protection hidden="1"/>
    </xf>
    <xf numFmtId="0" fontId="2" fillId="3" borderId="5" xfId="0" applyFont="1" applyFill="1" applyBorder="1" applyAlignment="1" applyProtection="1">
      <alignment horizontal="left"/>
      <protection hidden="1"/>
    </xf>
    <xf numFmtId="0" fontId="6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4" xfId="0" applyNumberFormat="1" applyFont="1" applyFill="1" applyBorder="1" applyAlignment="1" applyProtection="1">
      <alignment horizontal="center"/>
      <protection hidden="1"/>
    </xf>
    <xf numFmtId="0" fontId="3" fillId="3" borderId="5" xfId="0" applyNumberFormat="1" applyFont="1" applyFill="1" applyBorder="1" applyAlignment="1" applyProtection="1">
      <alignment horizontal="center"/>
      <protection hidden="1"/>
    </xf>
  </cellXfs>
  <cellStyles count="3">
    <cellStyle name="Moneda" xfId="2" builtinId="4"/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419100</xdr:colOff>
      <xdr:row>0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3711331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  <xdr:twoCellAnchor editAs="oneCell">
    <xdr:from>
      <xdr:col>16</xdr:col>
      <xdr:colOff>325434</xdr:colOff>
      <xdr:row>1</xdr:row>
      <xdr:rowOff>0</xdr:rowOff>
    </xdr:from>
    <xdr:to>
      <xdr:col>17</xdr:col>
      <xdr:colOff>515492</xdr:colOff>
      <xdr:row>4</xdr:row>
      <xdr:rowOff>123825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1034" y="17145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</xdr:row>
      <xdr:rowOff>114300</xdr:rowOff>
    </xdr:from>
    <xdr:to>
      <xdr:col>16</xdr:col>
      <xdr:colOff>104775</xdr:colOff>
      <xdr:row>4</xdr:row>
      <xdr:rowOff>28575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375" y="2857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10</xdr:col>
      <xdr:colOff>744903</xdr:colOff>
      <xdr:row>1</xdr:row>
      <xdr:rowOff>122116</xdr:rowOff>
    </xdr:from>
    <xdr:to>
      <xdr:col>13</xdr:col>
      <xdr:colOff>36635</xdr:colOff>
      <xdr:row>4</xdr:row>
      <xdr:rowOff>36191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0961" y="317501"/>
          <a:ext cx="1843943" cy="4513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49209</xdr:colOff>
      <xdr:row>1</xdr:row>
      <xdr:rowOff>76200</xdr:rowOff>
    </xdr:from>
    <xdr:to>
      <xdr:col>20</xdr:col>
      <xdr:colOff>353567</xdr:colOff>
      <xdr:row>5</xdr:row>
      <xdr:rowOff>47625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7809" y="24765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2</xdr:row>
      <xdr:rowOff>47625</xdr:rowOff>
    </xdr:from>
    <xdr:to>
      <xdr:col>18</xdr:col>
      <xdr:colOff>390525</xdr:colOff>
      <xdr:row>4</xdr:row>
      <xdr:rowOff>95250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575" y="3619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485776</xdr:colOff>
      <xdr:row>2</xdr:row>
      <xdr:rowOff>57150</xdr:rowOff>
    </xdr:from>
    <xdr:to>
      <xdr:col>15</xdr:col>
      <xdr:colOff>234072</xdr:colOff>
      <xdr:row>4</xdr:row>
      <xdr:rowOff>66675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4376" y="390525"/>
          <a:ext cx="1634246" cy="40005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396240</xdr:colOff>
      <xdr:row>0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423481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19</xdr:col>
      <xdr:colOff>468309</xdr:colOff>
      <xdr:row>0</xdr:row>
      <xdr:rowOff>142875</xdr:rowOff>
    </xdr:from>
    <xdr:to>
      <xdr:col>20</xdr:col>
      <xdr:colOff>725042</xdr:colOff>
      <xdr:row>4</xdr:row>
      <xdr:rowOff>76200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309" y="1428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17</xdr:col>
      <xdr:colOff>1066800</xdr:colOff>
      <xdr:row>1</xdr:row>
      <xdr:rowOff>133350</xdr:rowOff>
    </xdr:from>
    <xdr:to>
      <xdr:col>19</xdr:col>
      <xdr:colOff>161925</xdr:colOff>
      <xdr:row>4</xdr:row>
      <xdr:rowOff>47625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2950" y="3238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2</xdr:row>
      <xdr:rowOff>19050</xdr:rowOff>
    </xdr:from>
    <xdr:to>
      <xdr:col>17</xdr:col>
      <xdr:colOff>714228</xdr:colOff>
      <xdr:row>4</xdr:row>
      <xdr:rowOff>67036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29900" y="352425"/>
          <a:ext cx="1752453" cy="428986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0</xdr:rowOff>
    </xdr:from>
    <xdr:ext cx="971549" cy="195566"/>
    <xdr:sp macro="" textlink="">
      <xdr:nvSpPr>
        <xdr:cNvPr id="7" name="QuadreDeText 6"/>
        <xdr:cNvSpPr txBox="1"/>
      </xdr:nvSpPr>
      <xdr:spPr>
        <a:xfrm>
          <a:off x="347662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477834</xdr:colOff>
      <xdr:row>1</xdr:row>
      <xdr:rowOff>28575</xdr:rowOff>
    </xdr:from>
    <xdr:to>
      <xdr:col>17</xdr:col>
      <xdr:colOff>191642</xdr:colOff>
      <xdr:row>5</xdr:row>
      <xdr:rowOff>9525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1309" y="20002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1</xdr:row>
      <xdr:rowOff>76200</xdr:rowOff>
    </xdr:from>
    <xdr:to>
      <xdr:col>15</xdr:col>
      <xdr:colOff>371475</xdr:colOff>
      <xdr:row>3</xdr:row>
      <xdr:rowOff>174625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0950" y="2476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666751</xdr:colOff>
      <xdr:row>1</xdr:row>
      <xdr:rowOff>104414</xdr:rowOff>
    </xdr:from>
    <xdr:to>
      <xdr:col>12</xdr:col>
      <xdr:colOff>895204</xdr:colOff>
      <xdr:row>4</xdr:row>
      <xdr:rowOff>9525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6" y="294914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10718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477834</xdr:colOff>
      <xdr:row>1</xdr:row>
      <xdr:rowOff>28575</xdr:rowOff>
    </xdr:from>
    <xdr:to>
      <xdr:col>17</xdr:col>
      <xdr:colOff>191642</xdr:colOff>
      <xdr:row>5</xdr:row>
      <xdr:rowOff>9525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5659" y="2190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1</xdr:row>
      <xdr:rowOff>76200</xdr:rowOff>
    </xdr:from>
    <xdr:to>
      <xdr:col>15</xdr:col>
      <xdr:colOff>371475</xdr:colOff>
      <xdr:row>3</xdr:row>
      <xdr:rowOff>174625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266700"/>
          <a:ext cx="1524000" cy="43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1</xdr:row>
      <xdr:rowOff>95250</xdr:rowOff>
    </xdr:from>
    <xdr:to>
      <xdr:col>12</xdr:col>
      <xdr:colOff>819003</xdr:colOff>
      <xdr:row>4</xdr:row>
      <xdr:rowOff>361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7425" y="285750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85725</xdr:colOff>
      <xdr:row>0</xdr:row>
      <xdr:rowOff>9525</xdr:rowOff>
    </xdr:from>
    <xdr:ext cx="971549" cy="195566"/>
    <xdr:sp macro="" textlink="">
      <xdr:nvSpPr>
        <xdr:cNvPr id="7" name="QuadreDeText 6"/>
        <xdr:cNvSpPr txBox="1"/>
      </xdr:nvSpPr>
      <xdr:spPr>
        <a:xfrm>
          <a:off x="4192905" y="9525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268284</xdr:colOff>
      <xdr:row>0</xdr:row>
      <xdr:rowOff>161925</xdr:rowOff>
    </xdr:from>
    <xdr:to>
      <xdr:col>19</xdr:col>
      <xdr:colOff>572642</xdr:colOff>
      <xdr:row>4</xdr:row>
      <xdr:rowOff>114300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5784" y="16192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361950</xdr:colOff>
      <xdr:row>1</xdr:row>
      <xdr:rowOff>95250</xdr:rowOff>
    </xdr:from>
    <xdr:to>
      <xdr:col>18</xdr:col>
      <xdr:colOff>114300</xdr:colOff>
      <xdr:row>4</xdr:row>
      <xdr:rowOff>9525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0" y="26670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12</xdr:col>
      <xdr:colOff>542925</xdr:colOff>
      <xdr:row>1</xdr:row>
      <xdr:rowOff>123825</xdr:rowOff>
    </xdr:from>
    <xdr:to>
      <xdr:col>15</xdr:col>
      <xdr:colOff>37953</xdr:colOff>
      <xdr:row>4</xdr:row>
      <xdr:rowOff>28936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8575" y="314325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9" name="QuadreDeText 8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449259</xdr:colOff>
      <xdr:row>1</xdr:row>
      <xdr:rowOff>19050</xdr:rowOff>
    </xdr:from>
    <xdr:to>
      <xdr:col>21</xdr:col>
      <xdr:colOff>163067</xdr:colOff>
      <xdr:row>5</xdr:row>
      <xdr:rowOff>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359" y="19050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</xdr:row>
      <xdr:rowOff>104775</xdr:rowOff>
    </xdr:from>
    <xdr:to>
      <xdr:col>19</xdr:col>
      <xdr:colOff>361950</xdr:colOff>
      <xdr:row>4</xdr:row>
      <xdr:rowOff>19050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5050" y="27622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1</xdr:row>
      <xdr:rowOff>133350</xdr:rowOff>
    </xdr:from>
    <xdr:to>
      <xdr:col>16</xdr:col>
      <xdr:colOff>9378</xdr:colOff>
      <xdr:row>4</xdr:row>
      <xdr:rowOff>38461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44350" y="323850"/>
          <a:ext cx="1752453" cy="428986"/>
        </a:xfrm>
        <a:prstGeom prst="rect">
          <a:avLst/>
        </a:prstGeom>
      </xdr:spPr>
    </xdr:pic>
    <xdr:clientData/>
  </xdr:twoCellAnchor>
  <xdr:oneCellAnchor>
    <xdr:from>
      <xdr:col>4</xdr:col>
      <xdr:colOff>47625</xdr:colOff>
      <xdr:row>0</xdr:row>
      <xdr:rowOff>0</xdr:rowOff>
    </xdr:from>
    <xdr:ext cx="971549" cy="195566"/>
    <xdr:sp macro="" textlink="">
      <xdr:nvSpPr>
        <xdr:cNvPr id="8" name="QuadreDeText 7"/>
        <xdr:cNvSpPr txBox="1"/>
      </xdr:nvSpPr>
      <xdr:spPr>
        <a:xfrm>
          <a:off x="846772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382584</xdr:colOff>
      <xdr:row>1</xdr:row>
      <xdr:rowOff>19050</xdr:rowOff>
    </xdr:from>
    <xdr:to>
      <xdr:col>20</xdr:col>
      <xdr:colOff>96392</xdr:colOff>
      <xdr:row>5</xdr:row>
      <xdr:rowOff>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7234" y="19050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15</xdr:col>
      <xdr:colOff>419100</xdr:colOff>
      <xdr:row>1</xdr:row>
      <xdr:rowOff>104775</xdr:rowOff>
    </xdr:from>
    <xdr:to>
      <xdr:col>18</xdr:col>
      <xdr:colOff>171450</xdr:colOff>
      <xdr:row>4</xdr:row>
      <xdr:rowOff>19050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2100" y="27622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12</xdr:col>
      <xdr:colOff>704850</xdr:colOff>
      <xdr:row>2</xdr:row>
      <xdr:rowOff>0</xdr:rowOff>
    </xdr:from>
    <xdr:to>
      <xdr:col>15</xdr:col>
      <xdr:colOff>180828</xdr:colOff>
      <xdr:row>4</xdr:row>
      <xdr:rowOff>47986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5250" y="333375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8" name="QuadreDeText 7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363534</xdr:colOff>
      <xdr:row>0</xdr:row>
      <xdr:rowOff>133350</xdr:rowOff>
    </xdr:from>
    <xdr:to>
      <xdr:col>19</xdr:col>
      <xdr:colOff>77342</xdr:colOff>
      <xdr:row>4</xdr:row>
      <xdr:rowOff>85725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709" y="13335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428625</xdr:colOff>
      <xdr:row>1</xdr:row>
      <xdr:rowOff>95250</xdr:rowOff>
    </xdr:from>
    <xdr:to>
      <xdr:col>17</xdr:col>
      <xdr:colOff>180975</xdr:colOff>
      <xdr:row>4</xdr:row>
      <xdr:rowOff>9525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26670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11</xdr:col>
      <xdr:colOff>657225</xdr:colOff>
      <xdr:row>1</xdr:row>
      <xdr:rowOff>123825</xdr:rowOff>
    </xdr:from>
    <xdr:to>
      <xdr:col>14</xdr:col>
      <xdr:colOff>133203</xdr:colOff>
      <xdr:row>4</xdr:row>
      <xdr:rowOff>28936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8550" y="314325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8" name="QuadreDeText 7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68259</xdr:colOff>
      <xdr:row>0</xdr:row>
      <xdr:rowOff>142875</xdr:rowOff>
    </xdr:from>
    <xdr:to>
      <xdr:col>18</xdr:col>
      <xdr:colOff>372617</xdr:colOff>
      <xdr:row>4</xdr:row>
      <xdr:rowOff>66675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9184" y="1428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1</xdr:row>
      <xdr:rowOff>114300</xdr:rowOff>
    </xdr:from>
    <xdr:to>
      <xdr:col>16</xdr:col>
      <xdr:colOff>466725</xdr:colOff>
      <xdr:row>4</xdr:row>
      <xdr:rowOff>9525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29527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466725</xdr:colOff>
      <xdr:row>2</xdr:row>
      <xdr:rowOff>0</xdr:rowOff>
    </xdr:from>
    <xdr:to>
      <xdr:col>13</xdr:col>
      <xdr:colOff>285603</xdr:colOff>
      <xdr:row>4</xdr:row>
      <xdr:rowOff>47986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91875" y="342900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eaLnBrk="1" fontAlgn="auto" latinLnBrk="0" hangingPunct="1"/>
          <a:r>
            <a:rPr kumimoji="0" lang="ca-ES" sz="700" b="0" i="0" u="none" strike="noStrike" kern="0" cap="none" spc="0" normalizeH="0" baseline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325434</xdr:colOff>
      <xdr:row>1</xdr:row>
      <xdr:rowOff>0</xdr:rowOff>
    </xdr:from>
    <xdr:to>
      <xdr:col>18</xdr:col>
      <xdr:colOff>39242</xdr:colOff>
      <xdr:row>4</xdr:row>
      <xdr:rowOff>104775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4809" y="1809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13</xdr:col>
      <xdr:colOff>352425</xdr:colOff>
      <xdr:row>1</xdr:row>
      <xdr:rowOff>142875</xdr:rowOff>
    </xdr:from>
    <xdr:to>
      <xdr:col>16</xdr:col>
      <xdr:colOff>104775</xdr:colOff>
      <xdr:row>4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0150" y="3238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</xdr:row>
      <xdr:rowOff>0</xdr:rowOff>
    </xdr:from>
    <xdr:to>
      <xdr:col>12</xdr:col>
      <xdr:colOff>695326</xdr:colOff>
      <xdr:row>4</xdr:row>
      <xdr:rowOff>29369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91801" y="342900"/>
          <a:ext cx="1676400" cy="41036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7" name="QuadreDeText 6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G146NCTC-778-00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Q13"/>
  <sheetViews>
    <sheetView zoomScaleNormal="100" zoomScaleSheetLayoutView="98" workbookViewId="0">
      <selection activeCell="G8" sqref="G8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0.85546875" style="5" customWidth="1"/>
    <col min="4" max="4" width="18.140625" style="5" customWidth="1"/>
    <col min="5" max="5" width="14.7109375" style="5" customWidth="1"/>
    <col min="6" max="6" width="14.140625" style="5" customWidth="1"/>
    <col min="7" max="7" width="15.85546875" style="5" customWidth="1"/>
    <col min="8" max="8" width="11.42578125" style="5" customWidth="1"/>
    <col min="9" max="9" width="13.42578125" style="5" customWidth="1"/>
    <col min="10" max="10" width="12.140625" style="5" customWidth="1"/>
    <col min="11" max="11" width="11.42578125" style="5" customWidth="1"/>
    <col min="12" max="12" width="12.85546875" style="5" customWidth="1"/>
    <col min="13" max="13" width="14.140625" style="5" customWidth="1"/>
    <col min="14" max="15" width="11.42578125" style="5" customWidth="1"/>
    <col min="16" max="16" width="13.85546875" style="5" customWidth="1"/>
    <col min="17" max="17" width="10.5703125" style="5" customWidth="1"/>
    <col min="18" max="16384" width="8.85546875" style="5"/>
  </cols>
  <sheetData>
    <row r="1" spans="1:17" ht="15" x14ac:dyDescent="0.25">
      <c r="A1" s="77" t="s">
        <v>395</v>
      </c>
      <c r="B1" s="77"/>
      <c r="C1" s="77"/>
      <c r="D1" s="77"/>
      <c r="E1" s="34"/>
      <c r="F1" s="10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3" spans="1:17" ht="15" x14ac:dyDescent="0.25">
      <c r="A3" s="43" t="s">
        <v>1</v>
      </c>
      <c r="B3" s="78"/>
      <c r="C3" s="78"/>
      <c r="D3" s="78"/>
      <c r="E3" s="78"/>
      <c r="F3" s="78"/>
      <c r="G3" s="78"/>
      <c r="H3" s="43" t="s">
        <v>0</v>
      </c>
      <c r="I3" s="79"/>
      <c r="J3" s="79"/>
    </row>
    <row r="4" spans="1:17" ht="15" x14ac:dyDescent="0.25">
      <c r="A4" s="43" t="s">
        <v>2</v>
      </c>
      <c r="B4" s="80" t="s">
        <v>425</v>
      </c>
      <c r="C4" s="80"/>
      <c r="D4" s="80"/>
      <c r="E4" s="80"/>
      <c r="F4" s="80"/>
      <c r="G4" s="80"/>
      <c r="H4" s="80"/>
      <c r="I4" s="80"/>
      <c r="J4" s="80"/>
    </row>
    <row r="6" spans="1:17" s="8" customFormat="1" ht="88.35" customHeight="1" x14ac:dyDescent="0.25">
      <c r="A6" s="6" t="s">
        <v>403</v>
      </c>
      <c r="B6" s="3" t="s">
        <v>10</v>
      </c>
      <c r="C6" s="1" t="s">
        <v>12</v>
      </c>
      <c r="D6" s="3" t="s">
        <v>406</v>
      </c>
      <c r="E6" s="3" t="s">
        <v>487</v>
      </c>
      <c r="F6" s="1" t="s">
        <v>407</v>
      </c>
      <c r="G6" s="1" t="s">
        <v>432</v>
      </c>
      <c r="H6" s="1" t="s">
        <v>408</v>
      </c>
      <c r="I6" s="1" t="s">
        <v>5</v>
      </c>
      <c r="J6" s="1" t="s">
        <v>409</v>
      </c>
      <c r="K6" s="1" t="s">
        <v>410</v>
      </c>
      <c r="L6" s="9" t="s">
        <v>402</v>
      </c>
      <c r="M6" s="9" t="s">
        <v>404</v>
      </c>
      <c r="N6" s="7" t="s">
        <v>405</v>
      </c>
    </row>
    <row r="7" spans="1:17" ht="101.25" x14ac:dyDescent="0.2">
      <c r="A7" s="14" t="s">
        <v>423</v>
      </c>
      <c r="B7" s="73"/>
      <c r="C7" s="73"/>
      <c r="D7" s="74"/>
      <c r="E7" s="74"/>
      <c r="F7" s="74"/>
      <c r="G7" s="74"/>
      <c r="H7" s="74"/>
      <c r="I7" s="74"/>
      <c r="J7" s="74"/>
      <c r="K7" s="74"/>
      <c r="L7" s="45">
        <f>SUM(D7:K7)</f>
        <v>0</v>
      </c>
      <c r="M7" s="75"/>
      <c r="N7" s="46">
        <f>L7-M7</f>
        <v>0</v>
      </c>
    </row>
    <row r="8" spans="1:17" ht="48" customHeight="1" x14ac:dyDescent="0.2">
      <c r="A8" s="14" t="s">
        <v>387</v>
      </c>
      <c r="B8" s="73"/>
      <c r="C8" s="73"/>
      <c r="D8" s="74"/>
      <c r="E8" s="74"/>
      <c r="F8" s="74"/>
      <c r="G8" s="74"/>
      <c r="H8" s="74"/>
      <c r="I8" s="74"/>
      <c r="J8" s="74"/>
      <c r="K8" s="74"/>
      <c r="L8" s="45">
        <f>SUM(D8:K8)</f>
        <v>0</v>
      </c>
      <c r="M8" s="75"/>
      <c r="N8" s="46">
        <f t="shared" ref="N8:N11" si="0">L8-M8</f>
        <v>0</v>
      </c>
    </row>
    <row r="9" spans="1:17" ht="36.6" customHeight="1" x14ac:dyDescent="0.2">
      <c r="A9" s="14" t="s">
        <v>388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45">
        <f>SUM(D9:K9)</f>
        <v>0</v>
      </c>
      <c r="M9" s="75"/>
      <c r="N9" s="46">
        <f t="shared" si="0"/>
        <v>0</v>
      </c>
    </row>
    <row r="10" spans="1:17" ht="36" customHeight="1" x14ac:dyDescent="0.2">
      <c r="A10" s="14" t="s">
        <v>424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45">
        <f>SUM(D10:K10)</f>
        <v>0</v>
      </c>
      <c r="M10" s="75"/>
      <c r="N10" s="46">
        <f t="shared" si="0"/>
        <v>0</v>
      </c>
    </row>
    <row r="11" spans="1:17" ht="25.35" customHeight="1" x14ac:dyDescent="0.2">
      <c r="A11" s="14" t="s">
        <v>389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45">
        <f>SUM(D11:K11)</f>
        <v>0</v>
      </c>
      <c r="M11" s="75"/>
      <c r="N11" s="46">
        <f t="shared" si="0"/>
        <v>0</v>
      </c>
    </row>
    <row r="12" spans="1:17" s="8" customFormat="1" ht="23.1" customHeight="1" thickBot="1" x14ac:dyDescent="0.3">
      <c r="A12" s="81" t="s">
        <v>6</v>
      </c>
      <c r="B12" s="82"/>
      <c r="C12" s="83"/>
      <c r="D12" s="47">
        <f t="shared" ref="D12:N12" si="1">SUM(D7:D11)</f>
        <v>0</v>
      </c>
      <c r="E12" s="47">
        <f t="shared" si="1"/>
        <v>0</v>
      </c>
      <c r="F12" s="47">
        <f t="shared" si="1"/>
        <v>0</v>
      </c>
      <c r="G12" s="47">
        <f t="shared" si="1"/>
        <v>0</v>
      </c>
      <c r="H12" s="47">
        <f t="shared" si="1"/>
        <v>0</v>
      </c>
      <c r="I12" s="47">
        <f t="shared" si="1"/>
        <v>0</v>
      </c>
      <c r="J12" s="47">
        <f t="shared" si="1"/>
        <v>0</v>
      </c>
      <c r="K12" s="47">
        <f t="shared" si="1"/>
        <v>0</v>
      </c>
      <c r="L12" s="47">
        <f t="shared" si="1"/>
        <v>0</v>
      </c>
      <c r="M12" s="47">
        <f t="shared" si="1"/>
        <v>0</v>
      </c>
      <c r="N12" s="48">
        <f t="shared" si="1"/>
        <v>0</v>
      </c>
    </row>
    <row r="13" spans="1:17" ht="67.5" x14ac:dyDescent="0.2">
      <c r="J13" s="12" t="str">
        <f>IF(L12=0,"",IF(J12/L12&gt;0.15,"SUPERA 15%",))</f>
        <v/>
      </c>
      <c r="N13" s="16" t="str">
        <f>IF(N12&gt;45000,"IMPORT SUPERIOR A 45.000","assegureu-vos que aquest import coincideix amb l'import sol·licitat")</f>
        <v>assegureu-vos que aquest import coincideix amb l'import sol·licitat</v>
      </c>
    </row>
  </sheetData>
  <sheetProtection algorithmName="SHA-512" hashValue="u84y/Y3MTVrzzFRAMwXAZuvr82uNzSOgrMlxw2GVNZOj2xLTkXJzEZburMiGoK0Q7r8NDCa+FketZbBvkaa5ug==" saltValue="lxiOTh5EubnylA9GwrpYoA==" spinCount="100000" sheet="1" formatColumns="0" formatRows="0" autoFilter="0"/>
  <mergeCells count="5">
    <mergeCell ref="A1:D1"/>
    <mergeCell ref="B3:G3"/>
    <mergeCell ref="I3:J3"/>
    <mergeCell ref="B4:J4"/>
    <mergeCell ref="A12:C12"/>
  </mergeCells>
  <dataValidations count="3">
    <dataValidation type="decimal" operator="greaterThanOrEqual" allowBlank="1" showInputMessage="1" showErrorMessage="1" sqref="M7:M11 D7:K11">
      <formula1>0</formula1>
    </dataValidation>
    <dataValidation type="textLength" operator="equal" allowBlank="1" showInputMessage="1" showErrorMessage="1" sqref="I3:J3">
      <formula1>9</formula1>
    </dataValidation>
    <dataValidation type="date" allowBlank="1" showInputMessage="1" showErrorMessage="1" error="La data no està compresa dins el període d'actuacions subvencionable" sqref="B7:C11">
      <formula1>45597</formula1>
      <formula2>45961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M13"/>
  <sheetViews>
    <sheetView zoomScaleNormal="100" zoomScaleSheetLayoutView="98" workbookViewId="0">
      <selection activeCell="F9" sqref="F9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0.85546875" style="5" customWidth="1"/>
    <col min="4" max="4" width="14.140625" style="5" customWidth="1"/>
    <col min="5" max="5" width="11.42578125" style="5" customWidth="1"/>
    <col min="6" max="6" width="16.85546875" style="5" customWidth="1"/>
    <col min="7" max="7" width="11.42578125" style="5" customWidth="1"/>
    <col min="8" max="8" width="13.5703125" style="5" customWidth="1"/>
    <col min="9" max="11" width="11.42578125" style="5" customWidth="1"/>
    <col min="12" max="12" width="14.5703125" style="5" customWidth="1"/>
    <col min="13" max="13" width="10.5703125" style="5" customWidth="1"/>
    <col min="14" max="16384" width="8.85546875" style="5"/>
  </cols>
  <sheetData>
    <row r="1" spans="1:13" ht="15" x14ac:dyDescent="0.25">
      <c r="A1" s="77" t="s">
        <v>422</v>
      </c>
      <c r="B1" s="77"/>
      <c r="C1" s="77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3" ht="15" x14ac:dyDescent="0.2">
      <c r="A3" s="53" t="s">
        <v>1</v>
      </c>
      <c r="B3" s="84"/>
      <c r="C3" s="85"/>
      <c r="D3" s="85"/>
      <c r="E3" s="85"/>
      <c r="F3" s="85"/>
      <c r="G3" s="85"/>
      <c r="H3" s="86"/>
      <c r="I3" s="53" t="s">
        <v>0</v>
      </c>
      <c r="J3" s="84"/>
      <c r="K3" s="86"/>
    </row>
    <row r="4" spans="1:13" ht="15.75" customHeight="1" x14ac:dyDescent="0.2">
      <c r="A4" s="53" t="s">
        <v>2</v>
      </c>
      <c r="B4" s="109" t="s">
        <v>421</v>
      </c>
      <c r="C4" s="110"/>
      <c r="D4" s="110"/>
      <c r="E4" s="110"/>
      <c r="F4" s="110"/>
      <c r="G4" s="110"/>
      <c r="H4" s="110"/>
      <c r="I4" s="110"/>
      <c r="J4" s="110"/>
      <c r="K4" s="111"/>
    </row>
    <row r="6" spans="1:13" s="8" customFormat="1" ht="98.45" customHeight="1" x14ac:dyDescent="0.25">
      <c r="A6" s="6" t="s">
        <v>403</v>
      </c>
      <c r="B6" s="3" t="s">
        <v>10</v>
      </c>
      <c r="C6" s="1" t="s">
        <v>12</v>
      </c>
      <c r="D6" s="3" t="s">
        <v>406</v>
      </c>
      <c r="E6" s="1" t="s">
        <v>407</v>
      </c>
      <c r="F6" s="1" t="s">
        <v>432</v>
      </c>
      <c r="G6" s="1" t="s">
        <v>408</v>
      </c>
      <c r="H6" s="1" t="s">
        <v>5</v>
      </c>
      <c r="I6" s="1" t="s">
        <v>409</v>
      </c>
      <c r="J6" s="1" t="s">
        <v>410</v>
      </c>
      <c r="K6" s="9" t="s">
        <v>402</v>
      </c>
      <c r="L6" s="9" t="s">
        <v>404</v>
      </c>
      <c r="M6" s="7" t="s">
        <v>405</v>
      </c>
    </row>
    <row r="7" spans="1:13" ht="78.75" x14ac:dyDescent="0.2">
      <c r="A7" s="13" t="s">
        <v>431</v>
      </c>
      <c r="B7" s="73"/>
      <c r="C7" s="73"/>
      <c r="D7" s="74"/>
      <c r="E7" s="74"/>
      <c r="F7" s="74"/>
      <c r="G7" s="74"/>
      <c r="H7" s="74"/>
      <c r="I7" s="74"/>
      <c r="J7" s="74"/>
      <c r="K7" s="45">
        <f t="shared" ref="K7:K11" si="0">SUM(D7:J7)</f>
        <v>0</v>
      </c>
      <c r="L7" s="75"/>
      <c r="M7" s="46">
        <f>K7-L7</f>
        <v>0</v>
      </c>
    </row>
    <row r="8" spans="1:13" ht="33.75" x14ac:dyDescent="0.2">
      <c r="A8" s="13" t="s">
        <v>394</v>
      </c>
      <c r="B8" s="73"/>
      <c r="C8" s="73"/>
      <c r="D8" s="74"/>
      <c r="E8" s="74"/>
      <c r="F8" s="74"/>
      <c r="G8" s="74"/>
      <c r="H8" s="74"/>
      <c r="I8" s="74"/>
      <c r="J8" s="74"/>
      <c r="K8" s="45">
        <f t="shared" si="0"/>
        <v>0</v>
      </c>
      <c r="L8" s="75"/>
      <c r="M8" s="46">
        <f t="shared" ref="M8:M11" si="1">K8-L8</f>
        <v>0</v>
      </c>
    </row>
    <row r="9" spans="1:13" ht="45" x14ac:dyDescent="0.2">
      <c r="A9" s="19" t="s">
        <v>434</v>
      </c>
      <c r="B9" s="73"/>
      <c r="C9" s="73"/>
      <c r="D9" s="74"/>
      <c r="E9" s="74"/>
      <c r="F9" s="74"/>
      <c r="G9" s="74"/>
      <c r="H9" s="74"/>
      <c r="I9" s="74"/>
      <c r="J9" s="74"/>
      <c r="K9" s="45">
        <f t="shared" si="0"/>
        <v>0</v>
      </c>
      <c r="L9" s="75"/>
      <c r="M9" s="46">
        <f t="shared" si="1"/>
        <v>0</v>
      </c>
    </row>
    <row r="10" spans="1:13" ht="57.6" customHeight="1" x14ac:dyDescent="0.2">
      <c r="A10" s="19" t="s">
        <v>433</v>
      </c>
      <c r="B10" s="73"/>
      <c r="C10" s="73"/>
      <c r="D10" s="74"/>
      <c r="E10" s="74"/>
      <c r="F10" s="74"/>
      <c r="G10" s="74"/>
      <c r="H10" s="74"/>
      <c r="I10" s="74"/>
      <c r="J10" s="74"/>
      <c r="K10" s="45">
        <f t="shared" si="0"/>
        <v>0</v>
      </c>
      <c r="L10" s="75"/>
      <c r="M10" s="46">
        <f t="shared" si="1"/>
        <v>0</v>
      </c>
    </row>
    <row r="11" spans="1:13" ht="26.1" customHeight="1" x14ac:dyDescent="0.2">
      <c r="A11" s="13" t="s">
        <v>389</v>
      </c>
      <c r="B11" s="73"/>
      <c r="C11" s="73"/>
      <c r="D11" s="74"/>
      <c r="E11" s="74"/>
      <c r="F11" s="74"/>
      <c r="G11" s="74"/>
      <c r="H11" s="74"/>
      <c r="I11" s="74"/>
      <c r="J11" s="74"/>
      <c r="K11" s="45">
        <f t="shared" si="0"/>
        <v>0</v>
      </c>
      <c r="L11" s="75"/>
      <c r="M11" s="46">
        <f t="shared" si="1"/>
        <v>0</v>
      </c>
    </row>
    <row r="12" spans="1:13" s="8" customFormat="1" ht="21" customHeight="1" thickBot="1" x14ac:dyDescent="0.3">
      <c r="A12" s="81" t="s">
        <v>6</v>
      </c>
      <c r="B12" s="82"/>
      <c r="C12" s="83"/>
      <c r="D12" s="47">
        <f t="shared" ref="D12:M12" si="2">SUM(D7:D11)</f>
        <v>0</v>
      </c>
      <c r="E12" s="47">
        <f t="shared" si="2"/>
        <v>0</v>
      </c>
      <c r="F12" s="47">
        <f t="shared" si="2"/>
        <v>0</v>
      </c>
      <c r="G12" s="47">
        <f t="shared" si="2"/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</row>
    <row r="13" spans="1:13" ht="67.5" x14ac:dyDescent="0.2">
      <c r="I13" s="12" t="str">
        <f>IF(K12=0,"",IF(I12/K12&gt;0.15,"SUPERA 15%",))</f>
        <v/>
      </c>
      <c r="M13" s="16" t="str">
        <f>IF(M12&gt;100000,"IMPORT SUPERIOR A 100.000","assegureu-vos que aquest import coincideix amb l'import sol·licitat")</f>
        <v>assegureu-vos que aquest import coincideix amb l'import sol·licitat</v>
      </c>
    </row>
  </sheetData>
  <sheetProtection algorithmName="SHA-512" hashValue="PLUEpDmaZk/B7Xyt3C0916xlhZf1bG5QEN0A5MV5cR6nxaqvPughSokDoMPmzsuuuSmsMTkPhVoGBA8xUKAEsw==" saltValue="obcl1AxgpxU53jn+q16pgg==" spinCount="100000" sheet="1" formatColumns="0" formatRows="0" autoFilter="0"/>
  <mergeCells count="5">
    <mergeCell ref="A1:C1"/>
    <mergeCell ref="J3:K3"/>
    <mergeCell ref="B3:H3"/>
    <mergeCell ref="B4:K4"/>
    <mergeCell ref="A12:C12"/>
  </mergeCells>
  <dataValidations count="3">
    <dataValidation type="textLength" operator="equal" allowBlank="1" showInputMessage="1" showErrorMessage="1" sqref="J3:K3">
      <formula1>9</formula1>
    </dataValidation>
    <dataValidation type="decimal" operator="greaterThanOrEqual" allowBlank="1" showInputMessage="1" showErrorMessage="1" sqref="D7:J11 L7:L11">
      <formula1>0</formula1>
    </dataValidation>
    <dataValidation type="date" allowBlank="1" showInputMessage="1" showErrorMessage="1" error="La data no està compresa dins el període d'actuacions subvencionable" sqref="B7:C11">
      <formula1>45597</formula1>
      <formula2>45961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Normal="100" zoomScaleSheetLayoutView="94" workbookViewId="0">
      <selection activeCell="N3" sqref="N3"/>
    </sheetView>
  </sheetViews>
  <sheetFormatPr defaultColWidth="8.85546875" defaultRowHeight="11.25" x14ac:dyDescent="0.2"/>
  <cols>
    <col min="1" max="1" width="8.85546875" style="5"/>
    <col min="2" max="2" width="16.140625" style="5" customWidth="1"/>
    <col min="3" max="3" width="10.140625" style="5" customWidth="1"/>
    <col min="4" max="4" width="17" style="5" customWidth="1"/>
    <col min="5" max="5" width="16.42578125" style="5" customWidth="1"/>
    <col min="6" max="17" width="8.85546875" style="5"/>
    <col min="18" max="18" width="17.140625" style="5" customWidth="1"/>
    <col min="19" max="19" width="19.140625" style="5" customWidth="1"/>
    <col min="20" max="20" width="9.5703125" style="5" customWidth="1"/>
    <col min="21" max="21" width="16" style="5" customWidth="1"/>
    <col min="22" max="22" width="10.85546875" style="5" customWidth="1"/>
    <col min="23" max="16384" width="8.85546875" style="5"/>
  </cols>
  <sheetData>
    <row r="1" spans="1:22" ht="15" x14ac:dyDescent="0.25">
      <c r="A1" s="130" t="s">
        <v>420</v>
      </c>
      <c r="B1" s="130"/>
      <c r="C1" s="130"/>
      <c r="D1" s="130"/>
      <c r="E1" s="131"/>
      <c r="F1" s="131"/>
      <c r="G1" s="131"/>
      <c r="H1" s="131"/>
      <c r="I1" s="131"/>
      <c r="J1" s="131"/>
      <c r="K1" s="131"/>
      <c r="L1" s="131"/>
    </row>
    <row r="3" spans="1:22" ht="15" x14ac:dyDescent="0.25">
      <c r="A3" s="126" t="s">
        <v>1</v>
      </c>
      <c r="B3" s="126"/>
      <c r="C3" s="132">
        <f>IF('A)'!B3&lt;&gt;"",'A)'!B3,IF('B)'!B3&lt;&gt;"",'B)'!B3,IF('I)'!B3&lt;&gt;"",'I)'!B3,IF('C)'!B3&lt;&gt;"",'C)'!B3,IF('D)'!B3&lt;&gt;"",'D)'!B3,IF('E)'!B3&lt;&gt;"",'E)'!B3,IF('F)'!B3&lt;&gt;"",'F)'!B3,IF('G)'!B3&lt;&gt;"",'G)'!B3,IF('P3'!B3&lt;&gt;"",'P3'!B3,IF('H)'!B3&lt;&gt;"",'H)'!B3,'I)'!B3))))))))))</f>
        <v>0</v>
      </c>
      <c r="D3" s="133"/>
      <c r="E3" s="133"/>
      <c r="F3" s="133"/>
      <c r="G3" s="133"/>
      <c r="H3" s="133"/>
      <c r="I3" s="133"/>
      <c r="J3" s="43" t="s">
        <v>0</v>
      </c>
      <c r="K3" s="134" t="str">
        <f>IF('A)'!B3&lt;&gt;"",'A)'!I3,IF('B)'!B3&lt;&gt;"",'B)'!I3,IF('C)'!I3&lt;&gt;"",'C)'!I3,IF('I)'!B3&lt;&gt;"",'I)'!J3,IF('D)'!B3&lt;&gt;"",'D)'!I3,IF('E)'!K3&lt;&gt;"",'E)'!K3,IF('F)'!B3&lt;&gt;"",'F)'!J3,IF('G)'!B3&lt;&gt;"",'G)'!I3,IF('P3'!B3&lt;&gt;"",'P3'!I3,IF('H)'!B3&lt;&gt;"",'H)'!I3,""))))))))))</f>
        <v/>
      </c>
      <c r="L3" s="135"/>
    </row>
    <row r="4" spans="1:22" ht="15" x14ac:dyDescent="0.25">
      <c r="A4" s="126" t="s">
        <v>2</v>
      </c>
      <c r="B4" s="126"/>
      <c r="C4" s="127" t="str">
        <f>IF('A)'!B3&lt;&gt;"",'A)'!B4,IF('B)'!B3&lt;&gt;"",'B)'!B4,IF('I)'!B3&lt;&gt;"",'I)'!B4,IF('C)'!B3&lt;&gt;"",'C)'!B4,IF('D)'!B3&lt;&gt;"",'D)'!B4,IF('E)'!C3&lt;&gt;"",'E)'!B4,IF('F)'!B3&lt;&gt;"",'F)'!B4,IF('G)'!B3&lt;&gt;"",'G)'!B4,IF('P3'!B3&lt;&gt;"",'P3'!B4,IF('H)'!B3&lt;&gt;"",'H)'!B4,""))))))))))</f>
        <v/>
      </c>
      <c r="D4" s="128"/>
      <c r="E4" s="128"/>
      <c r="F4" s="128"/>
      <c r="G4" s="128"/>
      <c r="H4" s="128"/>
      <c r="I4" s="128"/>
      <c r="J4" s="128"/>
      <c r="K4" s="128"/>
      <c r="L4" s="129"/>
    </row>
    <row r="7" spans="1:22" ht="93.6" customHeight="1" thickBot="1" x14ac:dyDescent="0.25">
      <c r="A7" s="112" t="s">
        <v>411</v>
      </c>
      <c r="B7" s="112" t="s">
        <v>412</v>
      </c>
      <c r="C7" s="112" t="s">
        <v>0</v>
      </c>
      <c r="D7" s="112" t="s">
        <v>486</v>
      </c>
      <c r="E7" s="125" t="s">
        <v>413</v>
      </c>
      <c r="F7" s="123" t="s">
        <v>1124</v>
      </c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12" t="s">
        <v>402</v>
      </c>
      <c r="S7" s="112" t="s">
        <v>404</v>
      </c>
      <c r="T7" s="114" t="s">
        <v>414</v>
      </c>
      <c r="U7" s="112" t="s">
        <v>405</v>
      </c>
    </row>
    <row r="8" spans="1:22" x14ac:dyDescent="0.2">
      <c r="A8" s="112"/>
      <c r="B8" s="112"/>
      <c r="C8" s="112"/>
      <c r="D8" s="112"/>
      <c r="E8" s="125"/>
      <c r="F8" s="117" t="s">
        <v>415</v>
      </c>
      <c r="G8" s="118"/>
      <c r="H8" s="118"/>
      <c r="I8" s="118"/>
      <c r="J8" s="118"/>
      <c r="K8" s="119"/>
      <c r="L8" s="117" t="s">
        <v>416</v>
      </c>
      <c r="M8" s="118"/>
      <c r="N8" s="118"/>
      <c r="O8" s="118"/>
      <c r="P8" s="118"/>
      <c r="Q8" s="119"/>
      <c r="R8" s="113"/>
      <c r="S8" s="112"/>
      <c r="T8" s="115"/>
      <c r="U8" s="112"/>
    </row>
    <row r="9" spans="1:22" x14ac:dyDescent="0.2">
      <c r="A9" s="112"/>
      <c r="B9" s="112"/>
      <c r="C9" s="112"/>
      <c r="D9" s="112"/>
      <c r="E9" s="125"/>
      <c r="F9" s="120" t="s">
        <v>9</v>
      </c>
      <c r="G9" s="121"/>
      <c r="H9" s="121"/>
      <c r="I9" s="121" t="s">
        <v>8</v>
      </c>
      <c r="J9" s="121"/>
      <c r="K9" s="122"/>
      <c r="L9" s="120" t="s">
        <v>9</v>
      </c>
      <c r="M9" s="121"/>
      <c r="N9" s="121"/>
      <c r="O9" s="121" t="s">
        <v>8</v>
      </c>
      <c r="P9" s="121"/>
      <c r="Q9" s="122"/>
      <c r="R9" s="113"/>
      <c r="S9" s="112"/>
      <c r="T9" s="115"/>
      <c r="U9" s="112"/>
    </row>
    <row r="10" spans="1:22" ht="22.35" customHeight="1" x14ac:dyDescent="0.2">
      <c r="A10" s="112"/>
      <c r="B10" s="112"/>
      <c r="C10" s="112"/>
      <c r="D10" s="112"/>
      <c r="E10" s="125"/>
      <c r="F10" s="20" t="s">
        <v>417</v>
      </c>
      <c r="G10" s="21" t="s">
        <v>418</v>
      </c>
      <c r="H10" s="22" t="s">
        <v>419</v>
      </c>
      <c r="I10" s="22" t="s">
        <v>417</v>
      </c>
      <c r="J10" s="21" t="s">
        <v>418</v>
      </c>
      <c r="K10" s="23" t="s">
        <v>419</v>
      </c>
      <c r="L10" s="28" t="s">
        <v>417</v>
      </c>
      <c r="M10" s="21" t="s">
        <v>418</v>
      </c>
      <c r="N10" s="29" t="s">
        <v>419</v>
      </c>
      <c r="O10" s="29" t="s">
        <v>417</v>
      </c>
      <c r="P10" s="21" t="s">
        <v>418</v>
      </c>
      <c r="Q10" s="30" t="s">
        <v>419</v>
      </c>
      <c r="R10" s="113"/>
      <c r="S10" s="112"/>
      <c r="T10" s="116"/>
      <c r="U10" s="112"/>
    </row>
    <row r="11" spans="1:22" s="44" customFormat="1" ht="14.45" customHeight="1" x14ac:dyDescent="0.25">
      <c r="A11" s="72">
        <v>1</v>
      </c>
      <c r="B11" s="56">
        <f>IF(C3="","",C3)</f>
        <v>0</v>
      </c>
      <c r="C11" s="57" t="str">
        <f>IF(K3="","",K3)</f>
        <v/>
      </c>
      <c r="D11" s="58" t="s">
        <v>384</v>
      </c>
      <c r="E11" s="59"/>
      <c r="F11" s="60"/>
      <c r="G11" s="61"/>
      <c r="H11" s="61"/>
      <c r="I11" s="61"/>
      <c r="J11" s="61"/>
      <c r="K11" s="62"/>
      <c r="L11" s="60"/>
      <c r="M11" s="61"/>
      <c r="N11" s="61"/>
      <c r="O11" s="61"/>
      <c r="P11" s="61"/>
      <c r="Q11" s="62"/>
      <c r="R11" s="63"/>
      <c r="S11" s="63"/>
      <c r="T11" s="64" t="str">
        <f>IF(R11=0,"",R11/$R$21)</f>
        <v/>
      </c>
      <c r="U11" s="65">
        <f>R11-S11</f>
        <v>0</v>
      </c>
      <c r="V11" s="66"/>
    </row>
    <row r="12" spans="1:22" s="44" customFormat="1" ht="14.45" customHeight="1" x14ac:dyDescent="0.25">
      <c r="A12" s="72">
        <v>2</v>
      </c>
      <c r="B12" s="67"/>
      <c r="C12" s="68"/>
      <c r="D12" s="69"/>
      <c r="E12" s="59"/>
      <c r="F12" s="60"/>
      <c r="G12" s="61"/>
      <c r="H12" s="61"/>
      <c r="I12" s="61"/>
      <c r="J12" s="61"/>
      <c r="K12" s="62"/>
      <c r="L12" s="60"/>
      <c r="M12" s="61"/>
      <c r="N12" s="61"/>
      <c r="O12" s="61"/>
      <c r="P12" s="61"/>
      <c r="Q12" s="62"/>
      <c r="R12" s="63"/>
      <c r="S12" s="63"/>
      <c r="T12" s="64" t="str">
        <f t="shared" ref="T12:T20" si="0">IF(R12=0,"",R12/$R$21)</f>
        <v/>
      </c>
      <c r="U12" s="65">
        <f t="shared" ref="U12:U20" si="1">R12-S12</f>
        <v>0</v>
      </c>
    </row>
    <row r="13" spans="1:22" s="44" customFormat="1" ht="14.45" customHeight="1" x14ac:dyDescent="0.25">
      <c r="A13" s="72">
        <v>3</v>
      </c>
      <c r="B13" s="67"/>
      <c r="C13" s="68"/>
      <c r="D13" s="69"/>
      <c r="E13" s="59"/>
      <c r="F13" s="60"/>
      <c r="G13" s="61"/>
      <c r="H13" s="61"/>
      <c r="I13" s="61"/>
      <c r="J13" s="61"/>
      <c r="K13" s="62"/>
      <c r="L13" s="60"/>
      <c r="M13" s="61"/>
      <c r="N13" s="61"/>
      <c r="O13" s="61"/>
      <c r="P13" s="61"/>
      <c r="Q13" s="62"/>
      <c r="R13" s="63"/>
      <c r="S13" s="63"/>
      <c r="T13" s="64" t="str">
        <f t="shared" si="0"/>
        <v/>
      </c>
      <c r="U13" s="65">
        <f t="shared" si="1"/>
        <v>0</v>
      </c>
    </row>
    <row r="14" spans="1:22" s="44" customFormat="1" ht="14.45" customHeight="1" x14ac:dyDescent="0.25">
      <c r="A14" s="72">
        <v>4</v>
      </c>
      <c r="B14" s="67"/>
      <c r="C14" s="68"/>
      <c r="D14" s="69"/>
      <c r="E14" s="59"/>
      <c r="F14" s="60"/>
      <c r="G14" s="61"/>
      <c r="H14" s="61"/>
      <c r="I14" s="61"/>
      <c r="J14" s="61"/>
      <c r="K14" s="62"/>
      <c r="L14" s="60"/>
      <c r="M14" s="61"/>
      <c r="N14" s="61"/>
      <c r="O14" s="61"/>
      <c r="P14" s="61"/>
      <c r="Q14" s="62"/>
      <c r="R14" s="63"/>
      <c r="S14" s="63"/>
      <c r="T14" s="64" t="str">
        <f t="shared" si="0"/>
        <v/>
      </c>
      <c r="U14" s="65">
        <f t="shared" si="1"/>
        <v>0</v>
      </c>
    </row>
    <row r="15" spans="1:22" s="44" customFormat="1" ht="14.45" customHeight="1" x14ac:dyDescent="0.25">
      <c r="A15" s="72">
        <v>5</v>
      </c>
      <c r="B15" s="67"/>
      <c r="C15" s="68"/>
      <c r="D15" s="69"/>
      <c r="E15" s="59"/>
      <c r="F15" s="60"/>
      <c r="G15" s="61"/>
      <c r="H15" s="61"/>
      <c r="I15" s="61"/>
      <c r="J15" s="61"/>
      <c r="K15" s="62"/>
      <c r="L15" s="60"/>
      <c r="M15" s="61"/>
      <c r="N15" s="61"/>
      <c r="O15" s="61"/>
      <c r="P15" s="61"/>
      <c r="Q15" s="62"/>
      <c r="R15" s="63"/>
      <c r="S15" s="63"/>
      <c r="T15" s="64" t="str">
        <f t="shared" si="0"/>
        <v/>
      </c>
      <c r="U15" s="65">
        <f t="shared" si="1"/>
        <v>0</v>
      </c>
    </row>
    <row r="16" spans="1:22" s="44" customFormat="1" ht="14.45" customHeight="1" x14ac:dyDescent="0.25">
      <c r="A16" s="72">
        <v>6</v>
      </c>
      <c r="B16" s="67"/>
      <c r="C16" s="68"/>
      <c r="D16" s="69"/>
      <c r="E16" s="59"/>
      <c r="F16" s="60"/>
      <c r="G16" s="61"/>
      <c r="H16" s="61"/>
      <c r="I16" s="61"/>
      <c r="J16" s="61"/>
      <c r="K16" s="62"/>
      <c r="L16" s="60"/>
      <c r="M16" s="61"/>
      <c r="N16" s="61"/>
      <c r="O16" s="61"/>
      <c r="P16" s="61"/>
      <c r="Q16" s="62"/>
      <c r="R16" s="63"/>
      <c r="S16" s="63"/>
      <c r="T16" s="64" t="str">
        <f t="shared" si="0"/>
        <v/>
      </c>
      <c r="U16" s="65">
        <f t="shared" si="1"/>
        <v>0</v>
      </c>
    </row>
    <row r="17" spans="1:21" s="44" customFormat="1" ht="14.45" customHeight="1" x14ac:dyDescent="0.25">
      <c r="A17" s="72">
        <v>7</v>
      </c>
      <c r="B17" s="67"/>
      <c r="C17" s="68"/>
      <c r="D17" s="69"/>
      <c r="E17" s="59"/>
      <c r="F17" s="60"/>
      <c r="G17" s="61"/>
      <c r="H17" s="61"/>
      <c r="I17" s="61"/>
      <c r="J17" s="61"/>
      <c r="K17" s="62"/>
      <c r="L17" s="60"/>
      <c r="M17" s="61"/>
      <c r="N17" s="61"/>
      <c r="O17" s="61"/>
      <c r="P17" s="61"/>
      <c r="Q17" s="62"/>
      <c r="R17" s="63"/>
      <c r="S17" s="63"/>
      <c r="T17" s="64" t="str">
        <f t="shared" si="0"/>
        <v/>
      </c>
      <c r="U17" s="65">
        <f t="shared" si="1"/>
        <v>0</v>
      </c>
    </row>
    <row r="18" spans="1:21" s="44" customFormat="1" ht="14.45" customHeight="1" x14ac:dyDescent="0.25">
      <c r="A18" s="72">
        <v>8</v>
      </c>
      <c r="B18" s="67"/>
      <c r="C18" s="68"/>
      <c r="D18" s="69"/>
      <c r="E18" s="59"/>
      <c r="F18" s="60"/>
      <c r="G18" s="61"/>
      <c r="H18" s="61"/>
      <c r="I18" s="61"/>
      <c r="J18" s="61"/>
      <c r="K18" s="62"/>
      <c r="L18" s="60"/>
      <c r="M18" s="61"/>
      <c r="N18" s="61"/>
      <c r="O18" s="61"/>
      <c r="P18" s="61"/>
      <c r="Q18" s="62"/>
      <c r="R18" s="63"/>
      <c r="S18" s="63"/>
      <c r="T18" s="64" t="str">
        <f t="shared" si="0"/>
        <v/>
      </c>
      <c r="U18" s="65">
        <f t="shared" si="1"/>
        <v>0</v>
      </c>
    </row>
    <row r="19" spans="1:21" s="44" customFormat="1" ht="14.45" customHeight="1" x14ac:dyDescent="0.25">
      <c r="A19" s="72">
        <v>9</v>
      </c>
      <c r="B19" s="67"/>
      <c r="C19" s="68"/>
      <c r="D19" s="69"/>
      <c r="E19" s="59"/>
      <c r="F19" s="60"/>
      <c r="G19" s="61"/>
      <c r="H19" s="61"/>
      <c r="I19" s="61"/>
      <c r="J19" s="61"/>
      <c r="K19" s="62"/>
      <c r="L19" s="60"/>
      <c r="M19" s="61"/>
      <c r="N19" s="61"/>
      <c r="O19" s="61"/>
      <c r="P19" s="61"/>
      <c r="Q19" s="62"/>
      <c r="R19" s="63"/>
      <c r="S19" s="63"/>
      <c r="T19" s="64" t="str">
        <f t="shared" si="0"/>
        <v/>
      </c>
      <c r="U19" s="65">
        <f t="shared" si="1"/>
        <v>0</v>
      </c>
    </row>
    <row r="20" spans="1:21" s="44" customFormat="1" ht="14.45" customHeight="1" x14ac:dyDescent="0.25">
      <c r="A20" s="72">
        <v>10</v>
      </c>
      <c r="B20" s="67"/>
      <c r="C20" s="68"/>
      <c r="D20" s="69"/>
      <c r="E20" s="59"/>
      <c r="F20" s="60"/>
      <c r="G20" s="61"/>
      <c r="H20" s="61"/>
      <c r="I20" s="61"/>
      <c r="J20" s="61"/>
      <c r="K20" s="62"/>
      <c r="L20" s="60"/>
      <c r="M20" s="61"/>
      <c r="N20" s="61"/>
      <c r="O20" s="61"/>
      <c r="P20" s="61"/>
      <c r="Q20" s="62"/>
      <c r="R20" s="70"/>
      <c r="S20" s="70"/>
      <c r="T20" s="64" t="str">
        <f t="shared" si="0"/>
        <v/>
      </c>
      <c r="U20" s="71">
        <f t="shared" si="1"/>
        <v>0</v>
      </c>
    </row>
    <row r="21" spans="1:21" s="44" customFormat="1" ht="18.95" customHeight="1" x14ac:dyDescent="0.25">
      <c r="J21" s="54"/>
      <c r="R21" s="45">
        <f>SUM(R11:R20)</f>
        <v>0</v>
      </c>
      <c r="S21" s="45">
        <f t="shared" ref="S21:U21" si="2">SUM(S11:S20)</f>
        <v>0</v>
      </c>
      <c r="T21" s="55">
        <f t="shared" si="2"/>
        <v>0</v>
      </c>
      <c r="U21" s="45">
        <f t="shared" si="2"/>
        <v>0</v>
      </c>
    </row>
    <row r="22" spans="1:21" ht="22.5" customHeight="1" x14ac:dyDescent="0.2">
      <c r="U22" s="31" t="str">
        <f>IF('A)'!N12='DADES ENTITATS'!U21,"",IF('B)'!N12='DADES ENTITATS'!U21,"",IF('C)'!N13='DADES ENTITATS'!U21,"",IF('D)'!N13='DADES ENTITATS'!U21,"",IF('E)'!N17='DADES ENTITATS'!U21,"",IF('F)'!N14='DADES ENTITATS'!U21,"",IF('G)'!M13='DADES ENTITATS'!U21,"",IF('P3'!M16='DADES ENTITATS'!U21,"",IF('H)'!M12,"",IF('I)'!M12='DADES ENTITATS'!U21,"","Import diferent a la fitxa resum"))))))))))</f>
        <v/>
      </c>
    </row>
    <row r="23" spans="1:21" ht="12.75" x14ac:dyDescent="0.2">
      <c r="U23" s="31"/>
    </row>
  </sheetData>
  <sheetProtection algorithmName="SHA-512" hashValue="JtII5EmABrMZWCJZguc7n0TridP2sCRbOGL+du0I1xzUaJ1wHKN09AVHyDn0J07+kwQQ9vWQxPAhYRBq8WC+vQ==" saltValue="GqyZJ/eTzS6WdDef+P0SVg==" spinCount="100000" sheet="1" formatColumns="0" autoFilter="0"/>
  <dataConsolidate/>
  <mergeCells count="23">
    <mergeCell ref="A4:B4"/>
    <mergeCell ref="C4:L4"/>
    <mergeCell ref="A1:D1"/>
    <mergeCell ref="E1:L1"/>
    <mergeCell ref="A3:B3"/>
    <mergeCell ref="C3:I3"/>
    <mergeCell ref="K3:L3"/>
    <mergeCell ref="A7:A10"/>
    <mergeCell ref="B7:B10"/>
    <mergeCell ref="C7:C10"/>
    <mergeCell ref="D7:D10"/>
    <mergeCell ref="E7:E10"/>
    <mergeCell ref="R7:R10"/>
    <mergeCell ref="S7:S10"/>
    <mergeCell ref="T7:T10"/>
    <mergeCell ref="U7:U10"/>
    <mergeCell ref="F8:K8"/>
    <mergeCell ref="L8:Q8"/>
    <mergeCell ref="F9:H9"/>
    <mergeCell ref="I9:K9"/>
    <mergeCell ref="L9:N9"/>
    <mergeCell ref="O9:Q9"/>
    <mergeCell ref="F7:Q7"/>
  </mergeCells>
  <dataValidations count="4">
    <dataValidation type="whole" operator="greaterThanOrEqual" allowBlank="1" showInputMessage="1" showErrorMessage="1" sqref="F11:Q20">
      <formula1>0</formula1>
    </dataValidation>
    <dataValidation operator="equal" allowBlank="1" showInputMessage="1" showErrorMessage="1" sqref="K3:L3"/>
    <dataValidation type="decimal" operator="greaterThanOrEqual" allowBlank="1" showInputMessage="1" showErrorMessage="1" sqref="R11:S20">
      <formula1>0</formula1>
    </dataValidation>
    <dataValidation type="list" allowBlank="1" showInputMessage="1" showErrorMessage="1" sqref="E11:E20">
      <formula1>Municipi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CODIS!$F$3:$F$4</xm:f>
          </x14:formula1>
          <xm:sqref>D12:D20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cols>
    <col min="1" max="1" width="41.5703125" customWidth="1"/>
  </cols>
  <sheetData>
    <row r="1" spans="1:1" x14ac:dyDescent="0.25">
      <c r="A1" t="s">
        <v>488</v>
      </c>
    </row>
    <row r="2" spans="1:1" x14ac:dyDescent="0.25">
      <c r="A2" s="37" t="s">
        <v>489</v>
      </c>
    </row>
    <row r="3" spans="1:1" ht="22.5" x14ac:dyDescent="0.25">
      <c r="A3" s="37" t="s">
        <v>490</v>
      </c>
    </row>
    <row r="4" spans="1:1" x14ac:dyDescent="0.25">
      <c r="A4" s="37" t="s">
        <v>494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G948"/>
  <sheetViews>
    <sheetView topLeftCell="A2" workbookViewId="0"/>
  </sheetViews>
  <sheetFormatPr defaultRowHeight="15" x14ac:dyDescent="0.25"/>
  <cols>
    <col min="7" max="7" width="65.42578125" customWidth="1"/>
  </cols>
  <sheetData>
    <row r="1" spans="1:7" x14ac:dyDescent="0.25">
      <c r="A1" s="2" t="s">
        <v>13</v>
      </c>
      <c r="B1" s="2" t="s">
        <v>334</v>
      </c>
      <c r="D1" s="2" t="s">
        <v>381</v>
      </c>
      <c r="F1" t="s">
        <v>383</v>
      </c>
    </row>
    <row r="2" spans="1:7" x14ac:dyDescent="0.25">
      <c r="A2" t="s">
        <v>496</v>
      </c>
      <c r="B2" t="s">
        <v>335</v>
      </c>
      <c r="D2" t="s">
        <v>59</v>
      </c>
      <c r="F2" t="s">
        <v>384</v>
      </c>
      <c r="G2" s="15"/>
    </row>
    <row r="3" spans="1:7" x14ac:dyDescent="0.25">
      <c r="A3" t="s">
        <v>14</v>
      </c>
      <c r="B3" t="s">
        <v>336</v>
      </c>
      <c r="D3" t="s">
        <v>377</v>
      </c>
      <c r="F3" t="s">
        <v>385</v>
      </c>
      <c r="G3" s="15"/>
    </row>
    <row r="4" spans="1:7" x14ac:dyDescent="0.25">
      <c r="A4" t="s">
        <v>497</v>
      </c>
      <c r="B4" t="s">
        <v>337</v>
      </c>
      <c r="D4" t="s">
        <v>378</v>
      </c>
      <c r="F4" t="s">
        <v>485</v>
      </c>
      <c r="G4" s="15"/>
    </row>
    <row r="5" spans="1:7" x14ac:dyDescent="0.25">
      <c r="A5" t="s">
        <v>15</v>
      </c>
      <c r="B5" t="s">
        <v>338</v>
      </c>
      <c r="D5" t="s">
        <v>140</v>
      </c>
      <c r="G5" s="15"/>
    </row>
    <row r="6" spans="1:7" x14ac:dyDescent="0.25">
      <c r="A6" t="s">
        <v>498</v>
      </c>
      <c r="B6" t="s">
        <v>339</v>
      </c>
      <c r="D6" t="s">
        <v>277</v>
      </c>
      <c r="G6" s="15"/>
    </row>
    <row r="7" spans="1:7" x14ac:dyDescent="0.25">
      <c r="A7" t="s">
        <v>499</v>
      </c>
      <c r="B7" t="s">
        <v>340</v>
      </c>
      <c r="D7" t="s">
        <v>379</v>
      </c>
      <c r="G7" s="15"/>
    </row>
    <row r="8" spans="1:7" x14ac:dyDescent="0.25">
      <c r="A8" t="s">
        <v>500</v>
      </c>
      <c r="B8" t="s">
        <v>341</v>
      </c>
      <c r="D8" t="s">
        <v>380</v>
      </c>
      <c r="G8" s="15"/>
    </row>
    <row r="9" spans="1:7" x14ac:dyDescent="0.25">
      <c r="A9" t="s">
        <v>16</v>
      </c>
      <c r="B9" t="s">
        <v>342</v>
      </c>
      <c r="G9" s="15"/>
    </row>
    <row r="10" spans="1:7" x14ac:dyDescent="0.25">
      <c r="A10" t="s">
        <v>17</v>
      </c>
      <c r="B10" t="s">
        <v>343</v>
      </c>
    </row>
    <row r="11" spans="1:7" x14ac:dyDescent="0.25">
      <c r="A11" t="s">
        <v>18</v>
      </c>
      <c r="B11" t="s">
        <v>344</v>
      </c>
    </row>
    <row r="12" spans="1:7" x14ac:dyDescent="0.25">
      <c r="A12" t="s">
        <v>501</v>
      </c>
      <c r="B12" t="s">
        <v>345</v>
      </c>
    </row>
    <row r="13" spans="1:7" x14ac:dyDescent="0.25">
      <c r="A13" t="s">
        <v>502</v>
      </c>
      <c r="B13" t="s">
        <v>346</v>
      </c>
    </row>
    <row r="14" spans="1:7" x14ac:dyDescent="0.25">
      <c r="A14" t="s">
        <v>503</v>
      </c>
      <c r="B14" t="s">
        <v>347</v>
      </c>
    </row>
    <row r="15" spans="1:7" x14ac:dyDescent="0.25">
      <c r="A15" t="s">
        <v>504</v>
      </c>
      <c r="B15" t="s">
        <v>348</v>
      </c>
    </row>
    <row r="16" spans="1:7" x14ac:dyDescent="0.25">
      <c r="A16" t="s">
        <v>19</v>
      </c>
      <c r="B16" t="s">
        <v>349</v>
      </c>
    </row>
    <row r="17" spans="1:2" x14ac:dyDescent="0.25">
      <c r="A17" t="s">
        <v>20</v>
      </c>
      <c r="B17" t="s">
        <v>350</v>
      </c>
    </row>
    <row r="18" spans="1:2" x14ac:dyDescent="0.25">
      <c r="A18" t="s">
        <v>505</v>
      </c>
      <c r="B18" t="s">
        <v>351</v>
      </c>
    </row>
    <row r="19" spans="1:2" x14ac:dyDescent="0.25">
      <c r="A19" t="s">
        <v>21</v>
      </c>
      <c r="B19" t="s">
        <v>352</v>
      </c>
    </row>
    <row r="20" spans="1:2" x14ac:dyDescent="0.25">
      <c r="A20" t="s">
        <v>506</v>
      </c>
      <c r="B20" t="s">
        <v>353</v>
      </c>
    </row>
    <row r="21" spans="1:2" x14ac:dyDescent="0.25">
      <c r="A21" t="s">
        <v>507</v>
      </c>
      <c r="B21" t="s">
        <v>354</v>
      </c>
    </row>
    <row r="22" spans="1:2" x14ac:dyDescent="0.25">
      <c r="A22" t="s">
        <v>22</v>
      </c>
      <c r="B22" t="s">
        <v>355</v>
      </c>
    </row>
    <row r="23" spans="1:2" x14ac:dyDescent="0.25">
      <c r="A23" t="s">
        <v>23</v>
      </c>
      <c r="B23" t="s">
        <v>356</v>
      </c>
    </row>
    <row r="24" spans="1:2" x14ac:dyDescent="0.25">
      <c r="A24" t="s">
        <v>24</v>
      </c>
      <c r="B24" t="s">
        <v>357</v>
      </c>
    </row>
    <row r="25" spans="1:2" x14ac:dyDescent="0.25">
      <c r="A25" t="s">
        <v>25</v>
      </c>
      <c r="B25" t="s">
        <v>358</v>
      </c>
    </row>
    <row r="26" spans="1:2" x14ac:dyDescent="0.25">
      <c r="A26" t="s">
        <v>26</v>
      </c>
      <c r="B26" t="s">
        <v>359</v>
      </c>
    </row>
    <row r="27" spans="1:2" x14ac:dyDescent="0.25">
      <c r="A27" t="s">
        <v>508</v>
      </c>
      <c r="B27" t="s">
        <v>360</v>
      </c>
    </row>
    <row r="28" spans="1:2" x14ac:dyDescent="0.25">
      <c r="A28" t="s">
        <v>509</v>
      </c>
      <c r="B28" t="s">
        <v>361</v>
      </c>
    </row>
    <row r="29" spans="1:2" x14ac:dyDescent="0.25">
      <c r="A29" t="s">
        <v>510</v>
      </c>
      <c r="B29" t="s">
        <v>362</v>
      </c>
    </row>
    <row r="30" spans="1:2" x14ac:dyDescent="0.25">
      <c r="A30" t="s">
        <v>27</v>
      </c>
      <c r="B30" t="s">
        <v>363</v>
      </c>
    </row>
    <row r="31" spans="1:2" x14ac:dyDescent="0.25">
      <c r="A31" t="s">
        <v>511</v>
      </c>
      <c r="B31" t="s">
        <v>364</v>
      </c>
    </row>
    <row r="32" spans="1:2" x14ac:dyDescent="0.25">
      <c r="A32" t="s">
        <v>28</v>
      </c>
      <c r="B32" t="s">
        <v>365</v>
      </c>
    </row>
    <row r="33" spans="1:2" x14ac:dyDescent="0.25">
      <c r="A33" t="s">
        <v>29</v>
      </c>
      <c r="B33" t="s">
        <v>366</v>
      </c>
    </row>
    <row r="34" spans="1:2" x14ac:dyDescent="0.25">
      <c r="A34" t="s">
        <v>30</v>
      </c>
      <c r="B34" t="s">
        <v>367</v>
      </c>
    </row>
    <row r="35" spans="1:2" x14ac:dyDescent="0.25">
      <c r="A35" t="s">
        <v>31</v>
      </c>
      <c r="B35" t="s">
        <v>368</v>
      </c>
    </row>
    <row r="36" spans="1:2" x14ac:dyDescent="0.25">
      <c r="A36" t="s">
        <v>32</v>
      </c>
      <c r="B36" t="s">
        <v>369</v>
      </c>
    </row>
    <row r="37" spans="1:2" x14ac:dyDescent="0.25">
      <c r="A37" t="s">
        <v>512</v>
      </c>
      <c r="B37" t="s">
        <v>370</v>
      </c>
    </row>
    <row r="38" spans="1:2" x14ac:dyDescent="0.25">
      <c r="A38" t="s">
        <v>33</v>
      </c>
      <c r="B38" t="s">
        <v>371</v>
      </c>
    </row>
    <row r="39" spans="1:2" x14ac:dyDescent="0.25">
      <c r="A39" t="s">
        <v>34</v>
      </c>
      <c r="B39" t="s">
        <v>372</v>
      </c>
    </row>
    <row r="40" spans="1:2" x14ac:dyDescent="0.25">
      <c r="A40" t="s">
        <v>35</v>
      </c>
      <c r="B40" t="s">
        <v>373</v>
      </c>
    </row>
    <row r="41" spans="1:2" x14ac:dyDescent="0.25">
      <c r="A41" t="s">
        <v>36</v>
      </c>
      <c r="B41" t="s">
        <v>374</v>
      </c>
    </row>
    <row r="42" spans="1:2" x14ac:dyDescent="0.25">
      <c r="A42" t="s">
        <v>37</v>
      </c>
      <c r="B42" t="s">
        <v>375</v>
      </c>
    </row>
    <row r="43" spans="1:2" x14ac:dyDescent="0.25">
      <c r="A43" t="s">
        <v>513</v>
      </c>
      <c r="B43" t="s">
        <v>376</v>
      </c>
    </row>
    <row r="44" spans="1:2" x14ac:dyDescent="0.25">
      <c r="A44" t="s">
        <v>514</v>
      </c>
    </row>
    <row r="45" spans="1:2" x14ac:dyDescent="0.25">
      <c r="A45" t="s">
        <v>515</v>
      </c>
    </row>
    <row r="46" spans="1:2" x14ac:dyDescent="0.25">
      <c r="A46" t="s">
        <v>38</v>
      </c>
    </row>
    <row r="47" spans="1:2" x14ac:dyDescent="0.25">
      <c r="A47" t="s">
        <v>333</v>
      </c>
    </row>
    <row r="48" spans="1:2" x14ac:dyDescent="0.25">
      <c r="A48" t="s">
        <v>39</v>
      </c>
    </row>
    <row r="49" spans="1:1" x14ac:dyDescent="0.25">
      <c r="A49" t="s">
        <v>516</v>
      </c>
    </row>
    <row r="50" spans="1:1" x14ac:dyDescent="0.25">
      <c r="A50" t="s">
        <v>517</v>
      </c>
    </row>
    <row r="51" spans="1:1" x14ac:dyDescent="0.25">
      <c r="A51" t="s">
        <v>518</v>
      </c>
    </row>
    <row r="52" spans="1:1" x14ac:dyDescent="0.25">
      <c r="A52" t="s">
        <v>519</v>
      </c>
    </row>
    <row r="53" spans="1:1" x14ac:dyDescent="0.25">
      <c r="A53" t="s">
        <v>40</v>
      </c>
    </row>
    <row r="54" spans="1:1" x14ac:dyDescent="0.25">
      <c r="A54" t="s">
        <v>41</v>
      </c>
    </row>
    <row r="55" spans="1:1" x14ac:dyDescent="0.25">
      <c r="A55" t="s">
        <v>42</v>
      </c>
    </row>
    <row r="56" spans="1:1" x14ac:dyDescent="0.25">
      <c r="A56" t="s">
        <v>43</v>
      </c>
    </row>
    <row r="57" spans="1:1" x14ac:dyDescent="0.25">
      <c r="A57" t="s">
        <v>520</v>
      </c>
    </row>
    <row r="58" spans="1:1" x14ac:dyDescent="0.25">
      <c r="A58" t="s">
        <v>521</v>
      </c>
    </row>
    <row r="59" spans="1:1" x14ac:dyDescent="0.25">
      <c r="A59" t="s">
        <v>44</v>
      </c>
    </row>
    <row r="60" spans="1:1" x14ac:dyDescent="0.25">
      <c r="A60" t="s">
        <v>522</v>
      </c>
    </row>
    <row r="61" spans="1:1" x14ac:dyDescent="0.25">
      <c r="A61" t="s">
        <v>523</v>
      </c>
    </row>
    <row r="62" spans="1:1" x14ac:dyDescent="0.25">
      <c r="A62" t="s">
        <v>45</v>
      </c>
    </row>
    <row r="63" spans="1:1" x14ac:dyDescent="0.25">
      <c r="A63" t="s">
        <v>524</v>
      </c>
    </row>
    <row r="64" spans="1:1" x14ac:dyDescent="0.25">
      <c r="A64" t="s">
        <v>525</v>
      </c>
    </row>
    <row r="65" spans="1:1" x14ac:dyDescent="0.25">
      <c r="A65" t="s">
        <v>46</v>
      </c>
    </row>
    <row r="66" spans="1:1" x14ac:dyDescent="0.25">
      <c r="A66" t="s">
        <v>526</v>
      </c>
    </row>
    <row r="67" spans="1:1" x14ac:dyDescent="0.25">
      <c r="A67" t="s">
        <v>47</v>
      </c>
    </row>
    <row r="68" spans="1:1" x14ac:dyDescent="0.25">
      <c r="A68" t="s">
        <v>527</v>
      </c>
    </row>
    <row r="69" spans="1:1" x14ac:dyDescent="0.25">
      <c r="A69" t="s">
        <v>528</v>
      </c>
    </row>
    <row r="70" spans="1:1" x14ac:dyDescent="0.25">
      <c r="A70" t="s">
        <v>48</v>
      </c>
    </row>
    <row r="71" spans="1:1" x14ac:dyDescent="0.25">
      <c r="A71" t="s">
        <v>529</v>
      </c>
    </row>
    <row r="72" spans="1:1" x14ac:dyDescent="0.25">
      <c r="A72" t="s">
        <v>530</v>
      </c>
    </row>
    <row r="73" spans="1:1" x14ac:dyDescent="0.25">
      <c r="A73" t="s">
        <v>49</v>
      </c>
    </row>
    <row r="74" spans="1:1" x14ac:dyDescent="0.25">
      <c r="A74" t="s">
        <v>50</v>
      </c>
    </row>
    <row r="75" spans="1:1" x14ac:dyDescent="0.25">
      <c r="A75" t="s">
        <v>531</v>
      </c>
    </row>
    <row r="76" spans="1:1" x14ac:dyDescent="0.25">
      <c r="A76" t="s">
        <v>51</v>
      </c>
    </row>
    <row r="77" spans="1:1" x14ac:dyDescent="0.25">
      <c r="A77" t="s">
        <v>52</v>
      </c>
    </row>
    <row r="78" spans="1:1" x14ac:dyDescent="0.25">
      <c r="A78" t="s">
        <v>532</v>
      </c>
    </row>
    <row r="79" spans="1:1" x14ac:dyDescent="0.25">
      <c r="A79" t="s">
        <v>330</v>
      </c>
    </row>
    <row r="80" spans="1:1" x14ac:dyDescent="0.25">
      <c r="A80" t="s">
        <v>53</v>
      </c>
    </row>
    <row r="81" spans="1:1" x14ac:dyDescent="0.25">
      <c r="A81" t="s">
        <v>533</v>
      </c>
    </row>
    <row r="82" spans="1:1" x14ac:dyDescent="0.25">
      <c r="A82" t="s">
        <v>54</v>
      </c>
    </row>
    <row r="83" spans="1:1" x14ac:dyDescent="0.25">
      <c r="A83" t="s">
        <v>534</v>
      </c>
    </row>
    <row r="84" spans="1:1" x14ac:dyDescent="0.25">
      <c r="A84" t="s">
        <v>55</v>
      </c>
    </row>
    <row r="85" spans="1:1" x14ac:dyDescent="0.25">
      <c r="A85" t="s">
        <v>56</v>
      </c>
    </row>
    <row r="86" spans="1:1" x14ac:dyDescent="0.25">
      <c r="A86" t="s">
        <v>57</v>
      </c>
    </row>
    <row r="87" spans="1:1" x14ac:dyDescent="0.25">
      <c r="A87" t="s">
        <v>535</v>
      </c>
    </row>
    <row r="88" spans="1:1" x14ac:dyDescent="0.25">
      <c r="A88" t="s">
        <v>58</v>
      </c>
    </row>
    <row r="89" spans="1:1" x14ac:dyDescent="0.25">
      <c r="A89" t="s">
        <v>536</v>
      </c>
    </row>
    <row r="90" spans="1:1" x14ac:dyDescent="0.25">
      <c r="A90" t="s">
        <v>537</v>
      </c>
    </row>
    <row r="91" spans="1:1" x14ac:dyDescent="0.25">
      <c r="A91" t="s">
        <v>538</v>
      </c>
    </row>
    <row r="92" spans="1:1" x14ac:dyDescent="0.25">
      <c r="A92" t="s">
        <v>59</v>
      </c>
    </row>
    <row r="93" spans="1:1" x14ac:dyDescent="0.25">
      <c r="A93" t="s">
        <v>539</v>
      </c>
    </row>
    <row r="94" spans="1:1" x14ac:dyDescent="0.25">
      <c r="A94" t="s">
        <v>540</v>
      </c>
    </row>
    <row r="95" spans="1:1" x14ac:dyDescent="0.25">
      <c r="A95" t="s">
        <v>541</v>
      </c>
    </row>
    <row r="96" spans="1:1" x14ac:dyDescent="0.25">
      <c r="A96" t="s">
        <v>60</v>
      </c>
    </row>
    <row r="97" spans="1:1" x14ac:dyDescent="0.25">
      <c r="A97" t="s">
        <v>542</v>
      </c>
    </row>
    <row r="98" spans="1:1" x14ac:dyDescent="0.25">
      <c r="A98" t="s">
        <v>61</v>
      </c>
    </row>
    <row r="99" spans="1:1" x14ac:dyDescent="0.25">
      <c r="A99" t="s">
        <v>62</v>
      </c>
    </row>
    <row r="100" spans="1:1" x14ac:dyDescent="0.25">
      <c r="A100" t="s">
        <v>63</v>
      </c>
    </row>
    <row r="101" spans="1:1" x14ac:dyDescent="0.25">
      <c r="A101" t="s">
        <v>64</v>
      </c>
    </row>
    <row r="102" spans="1:1" x14ac:dyDescent="0.25">
      <c r="A102" t="s">
        <v>543</v>
      </c>
    </row>
    <row r="103" spans="1:1" x14ac:dyDescent="0.25">
      <c r="A103" t="s">
        <v>544</v>
      </c>
    </row>
    <row r="104" spans="1:1" x14ac:dyDescent="0.25">
      <c r="A104" t="s">
        <v>545</v>
      </c>
    </row>
    <row r="105" spans="1:1" x14ac:dyDescent="0.25">
      <c r="A105" t="s">
        <v>546</v>
      </c>
    </row>
    <row r="106" spans="1:1" x14ac:dyDescent="0.25">
      <c r="A106" t="s">
        <v>547</v>
      </c>
    </row>
    <row r="107" spans="1:1" x14ac:dyDescent="0.25">
      <c r="A107" t="s">
        <v>548</v>
      </c>
    </row>
    <row r="108" spans="1:1" x14ac:dyDescent="0.25">
      <c r="A108" t="s">
        <v>65</v>
      </c>
    </row>
    <row r="109" spans="1:1" x14ac:dyDescent="0.25">
      <c r="A109" t="s">
        <v>66</v>
      </c>
    </row>
    <row r="110" spans="1:1" x14ac:dyDescent="0.25">
      <c r="A110" t="s">
        <v>549</v>
      </c>
    </row>
    <row r="111" spans="1:1" x14ac:dyDescent="0.25">
      <c r="A111" t="s">
        <v>67</v>
      </c>
    </row>
    <row r="112" spans="1:1" x14ac:dyDescent="0.25">
      <c r="A112" t="s">
        <v>550</v>
      </c>
    </row>
    <row r="113" spans="1:1" x14ac:dyDescent="0.25">
      <c r="A113" t="s">
        <v>551</v>
      </c>
    </row>
    <row r="114" spans="1:1" x14ac:dyDescent="0.25">
      <c r="A114" t="s">
        <v>68</v>
      </c>
    </row>
    <row r="115" spans="1:1" x14ac:dyDescent="0.25">
      <c r="A115" t="s">
        <v>69</v>
      </c>
    </row>
    <row r="116" spans="1:1" x14ac:dyDescent="0.25">
      <c r="A116" t="s">
        <v>70</v>
      </c>
    </row>
    <row r="117" spans="1:1" x14ac:dyDescent="0.25">
      <c r="A117" t="s">
        <v>71</v>
      </c>
    </row>
    <row r="118" spans="1:1" x14ac:dyDescent="0.25">
      <c r="A118" t="s">
        <v>552</v>
      </c>
    </row>
    <row r="119" spans="1:1" x14ac:dyDescent="0.25">
      <c r="A119" t="s">
        <v>553</v>
      </c>
    </row>
    <row r="120" spans="1:1" x14ac:dyDescent="0.25">
      <c r="A120" t="s">
        <v>554</v>
      </c>
    </row>
    <row r="121" spans="1:1" x14ac:dyDescent="0.25">
      <c r="A121" t="s">
        <v>555</v>
      </c>
    </row>
    <row r="122" spans="1:1" x14ac:dyDescent="0.25">
      <c r="A122" t="s">
        <v>556</v>
      </c>
    </row>
    <row r="123" spans="1:1" x14ac:dyDescent="0.25">
      <c r="A123" t="s">
        <v>557</v>
      </c>
    </row>
    <row r="124" spans="1:1" x14ac:dyDescent="0.25">
      <c r="A124" t="s">
        <v>558</v>
      </c>
    </row>
    <row r="125" spans="1:1" x14ac:dyDescent="0.25">
      <c r="A125" t="s">
        <v>559</v>
      </c>
    </row>
    <row r="126" spans="1:1" x14ac:dyDescent="0.25">
      <c r="A126" t="s">
        <v>72</v>
      </c>
    </row>
    <row r="127" spans="1:1" x14ac:dyDescent="0.25">
      <c r="A127" t="s">
        <v>560</v>
      </c>
    </row>
    <row r="128" spans="1:1" x14ac:dyDescent="0.25">
      <c r="A128" t="s">
        <v>561</v>
      </c>
    </row>
    <row r="129" spans="1:1" x14ac:dyDescent="0.25">
      <c r="A129" t="s">
        <v>562</v>
      </c>
    </row>
    <row r="130" spans="1:1" x14ac:dyDescent="0.25">
      <c r="A130" t="s">
        <v>563</v>
      </c>
    </row>
    <row r="131" spans="1:1" x14ac:dyDescent="0.25">
      <c r="A131" t="s">
        <v>73</v>
      </c>
    </row>
    <row r="132" spans="1:1" x14ac:dyDescent="0.25">
      <c r="A132" t="s">
        <v>564</v>
      </c>
    </row>
    <row r="133" spans="1:1" x14ac:dyDescent="0.25">
      <c r="A133" t="s">
        <v>565</v>
      </c>
    </row>
    <row r="134" spans="1:1" x14ac:dyDescent="0.25">
      <c r="A134" t="s">
        <v>566</v>
      </c>
    </row>
    <row r="135" spans="1:1" x14ac:dyDescent="0.25">
      <c r="A135" t="s">
        <v>567</v>
      </c>
    </row>
    <row r="136" spans="1:1" x14ac:dyDescent="0.25">
      <c r="A136" t="s">
        <v>568</v>
      </c>
    </row>
    <row r="137" spans="1:1" x14ac:dyDescent="0.25">
      <c r="A137" t="s">
        <v>74</v>
      </c>
    </row>
    <row r="138" spans="1:1" x14ac:dyDescent="0.25">
      <c r="A138" t="s">
        <v>75</v>
      </c>
    </row>
    <row r="139" spans="1:1" x14ac:dyDescent="0.25">
      <c r="A139" t="s">
        <v>76</v>
      </c>
    </row>
    <row r="140" spans="1:1" x14ac:dyDescent="0.25">
      <c r="A140" t="s">
        <v>77</v>
      </c>
    </row>
    <row r="141" spans="1:1" x14ac:dyDescent="0.25">
      <c r="A141" t="s">
        <v>78</v>
      </c>
    </row>
    <row r="142" spans="1:1" x14ac:dyDescent="0.25">
      <c r="A142" t="s">
        <v>569</v>
      </c>
    </row>
    <row r="143" spans="1:1" x14ac:dyDescent="0.25">
      <c r="A143" t="s">
        <v>570</v>
      </c>
    </row>
    <row r="144" spans="1:1" x14ac:dyDescent="0.25">
      <c r="A144" t="s">
        <v>571</v>
      </c>
    </row>
    <row r="145" spans="1:1" x14ac:dyDescent="0.25">
      <c r="A145" t="s">
        <v>79</v>
      </c>
    </row>
    <row r="146" spans="1:1" x14ac:dyDescent="0.25">
      <c r="A146" t="s">
        <v>572</v>
      </c>
    </row>
    <row r="147" spans="1:1" x14ac:dyDescent="0.25">
      <c r="A147" t="s">
        <v>80</v>
      </c>
    </row>
    <row r="148" spans="1:1" x14ac:dyDescent="0.25">
      <c r="A148" t="s">
        <v>573</v>
      </c>
    </row>
    <row r="149" spans="1:1" x14ac:dyDescent="0.25">
      <c r="A149" t="s">
        <v>574</v>
      </c>
    </row>
    <row r="150" spans="1:1" x14ac:dyDescent="0.25">
      <c r="A150" t="s">
        <v>575</v>
      </c>
    </row>
    <row r="151" spans="1:1" x14ac:dyDescent="0.25">
      <c r="A151" t="s">
        <v>576</v>
      </c>
    </row>
    <row r="152" spans="1:1" x14ac:dyDescent="0.25">
      <c r="A152" t="s">
        <v>577</v>
      </c>
    </row>
    <row r="153" spans="1:1" x14ac:dyDescent="0.25">
      <c r="A153" t="s">
        <v>578</v>
      </c>
    </row>
    <row r="154" spans="1:1" x14ac:dyDescent="0.25">
      <c r="A154" t="s">
        <v>327</v>
      </c>
    </row>
    <row r="155" spans="1:1" x14ac:dyDescent="0.25">
      <c r="A155" t="s">
        <v>579</v>
      </c>
    </row>
    <row r="156" spans="1:1" x14ac:dyDescent="0.25">
      <c r="A156" t="s">
        <v>580</v>
      </c>
    </row>
    <row r="157" spans="1:1" x14ac:dyDescent="0.25">
      <c r="A157" t="s">
        <v>81</v>
      </c>
    </row>
    <row r="158" spans="1:1" x14ac:dyDescent="0.25">
      <c r="A158" t="s">
        <v>82</v>
      </c>
    </row>
    <row r="159" spans="1:1" x14ac:dyDescent="0.25">
      <c r="A159" t="s">
        <v>581</v>
      </c>
    </row>
    <row r="160" spans="1:1" x14ac:dyDescent="0.25">
      <c r="A160" t="s">
        <v>328</v>
      </c>
    </row>
    <row r="161" spans="1:1" x14ac:dyDescent="0.25">
      <c r="A161" t="s">
        <v>582</v>
      </c>
    </row>
    <row r="162" spans="1:1" x14ac:dyDescent="0.25">
      <c r="A162" t="s">
        <v>83</v>
      </c>
    </row>
    <row r="163" spans="1:1" x14ac:dyDescent="0.25">
      <c r="A163" t="s">
        <v>84</v>
      </c>
    </row>
    <row r="164" spans="1:1" x14ac:dyDescent="0.25">
      <c r="A164" t="s">
        <v>85</v>
      </c>
    </row>
    <row r="165" spans="1:1" x14ac:dyDescent="0.25">
      <c r="A165" t="s">
        <v>583</v>
      </c>
    </row>
    <row r="166" spans="1:1" x14ac:dyDescent="0.25">
      <c r="A166" t="s">
        <v>584</v>
      </c>
    </row>
    <row r="167" spans="1:1" x14ac:dyDescent="0.25">
      <c r="A167" t="s">
        <v>86</v>
      </c>
    </row>
    <row r="168" spans="1:1" x14ac:dyDescent="0.25">
      <c r="A168" t="s">
        <v>87</v>
      </c>
    </row>
    <row r="169" spans="1:1" x14ac:dyDescent="0.25">
      <c r="A169" t="s">
        <v>88</v>
      </c>
    </row>
    <row r="170" spans="1:1" x14ac:dyDescent="0.25">
      <c r="A170" t="s">
        <v>585</v>
      </c>
    </row>
    <row r="171" spans="1:1" x14ac:dyDescent="0.25">
      <c r="A171" t="s">
        <v>586</v>
      </c>
    </row>
    <row r="172" spans="1:1" x14ac:dyDescent="0.25">
      <c r="A172" t="s">
        <v>587</v>
      </c>
    </row>
    <row r="173" spans="1:1" x14ac:dyDescent="0.25">
      <c r="A173" t="s">
        <v>588</v>
      </c>
    </row>
    <row r="174" spans="1:1" x14ac:dyDescent="0.25">
      <c r="A174" t="s">
        <v>89</v>
      </c>
    </row>
    <row r="175" spans="1:1" x14ac:dyDescent="0.25">
      <c r="A175" t="s">
        <v>90</v>
      </c>
    </row>
    <row r="176" spans="1:1" x14ac:dyDescent="0.25">
      <c r="A176" t="s">
        <v>589</v>
      </c>
    </row>
    <row r="177" spans="1:1" x14ac:dyDescent="0.25">
      <c r="A177" t="s">
        <v>590</v>
      </c>
    </row>
    <row r="178" spans="1:1" x14ac:dyDescent="0.25">
      <c r="A178" t="s">
        <v>591</v>
      </c>
    </row>
    <row r="179" spans="1:1" x14ac:dyDescent="0.25">
      <c r="A179" t="s">
        <v>592</v>
      </c>
    </row>
    <row r="180" spans="1:1" x14ac:dyDescent="0.25">
      <c r="A180" t="s">
        <v>91</v>
      </c>
    </row>
    <row r="181" spans="1:1" x14ac:dyDescent="0.25">
      <c r="A181" t="s">
        <v>593</v>
      </c>
    </row>
    <row r="182" spans="1:1" x14ac:dyDescent="0.25">
      <c r="A182" t="s">
        <v>594</v>
      </c>
    </row>
    <row r="183" spans="1:1" x14ac:dyDescent="0.25">
      <c r="A183" t="s">
        <v>92</v>
      </c>
    </row>
    <row r="184" spans="1:1" x14ac:dyDescent="0.25">
      <c r="A184" t="s">
        <v>595</v>
      </c>
    </row>
    <row r="185" spans="1:1" x14ac:dyDescent="0.25">
      <c r="A185" t="s">
        <v>93</v>
      </c>
    </row>
    <row r="186" spans="1:1" x14ac:dyDescent="0.25">
      <c r="A186" t="s">
        <v>596</v>
      </c>
    </row>
    <row r="187" spans="1:1" x14ac:dyDescent="0.25">
      <c r="A187" t="s">
        <v>597</v>
      </c>
    </row>
    <row r="188" spans="1:1" x14ac:dyDescent="0.25">
      <c r="A188" t="s">
        <v>94</v>
      </c>
    </row>
    <row r="189" spans="1:1" x14ac:dyDescent="0.25">
      <c r="A189" t="s">
        <v>95</v>
      </c>
    </row>
    <row r="190" spans="1:1" x14ac:dyDescent="0.25">
      <c r="A190" t="s">
        <v>96</v>
      </c>
    </row>
    <row r="191" spans="1:1" x14ac:dyDescent="0.25">
      <c r="A191" t="s">
        <v>598</v>
      </c>
    </row>
    <row r="192" spans="1:1" x14ac:dyDescent="0.25">
      <c r="A192" t="s">
        <v>97</v>
      </c>
    </row>
    <row r="193" spans="1:1" x14ac:dyDescent="0.25">
      <c r="A193" t="s">
        <v>599</v>
      </c>
    </row>
    <row r="194" spans="1:1" x14ac:dyDescent="0.25">
      <c r="A194" t="s">
        <v>98</v>
      </c>
    </row>
    <row r="195" spans="1:1" x14ac:dyDescent="0.25">
      <c r="A195" t="s">
        <v>600</v>
      </c>
    </row>
    <row r="196" spans="1:1" x14ac:dyDescent="0.25">
      <c r="A196" t="s">
        <v>601</v>
      </c>
    </row>
    <row r="197" spans="1:1" x14ac:dyDescent="0.25">
      <c r="A197" t="s">
        <v>602</v>
      </c>
    </row>
    <row r="198" spans="1:1" x14ac:dyDescent="0.25">
      <c r="A198" t="s">
        <v>603</v>
      </c>
    </row>
    <row r="199" spans="1:1" x14ac:dyDescent="0.25">
      <c r="A199" t="s">
        <v>604</v>
      </c>
    </row>
    <row r="200" spans="1:1" x14ac:dyDescent="0.25">
      <c r="A200" t="s">
        <v>605</v>
      </c>
    </row>
    <row r="201" spans="1:1" x14ac:dyDescent="0.25">
      <c r="A201" t="s">
        <v>606</v>
      </c>
    </row>
    <row r="202" spans="1:1" x14ac:dyDescent="0.25">
      <c r="A202" t="s">
        <v>99</v>
      </c>
    </row>
    <row r="203" spans="1:1" x14ac:dyDescent="0.25">
      <c r="A203" t="s">
        <v>100</v>
      </c>
    </row>
    <row r="204" spans="1:1" x14ac:dyDescent="0.25">
      <c r="A204" t="s">
        <v>101</v>
      </c>
    </row>
    <row r="205" spans="1:1" x14ac:dyDescent="0.25">
      <c r="A205" t="s">
        <v>102</v>
      </c>
    </row>
    <row r="206" spans="1:1" x14ac:dyDescent="0.25">
      <c r="A206" t="s">
        <v>607</v>
      </c>
    </row>
    <row r="207" spans="1:1" x14ac:dyDescent="0.25">
      <c r="A207" t="s">
        <v>608</v>
      </c>
    </row>
    <row r="208" spans="1:1" x14ac:dyDescent="0.25">
      <c r="A208" t="s">
        <v>609</v>
      </c>
    </row>
    <row r="209" spans="1:1" x14ac:dyDescent="0.25">
      <c r="A209" t="s">
        <v>610</v>
      </c>
    </row>
    <row r="210" spans="1:1" x14ac:dyDescent="0.25">
      <c r="A210" t="s">
        <v>611</v>
      </c>
    </row>
    <row r="211" spans="1:1" x14ac:dyDescent="0.25">
      <c r="A211" t="s">
        <v>612</v>
      </c>
    </row>
    <row r="212" spans="1:1" x14ac:dyDescent="0.25">
      <c r="A212" t="s">
        <v>613</v>
      </c>
    </row>
    <row r="213" spans="1:1" x14ac:dyDescent="0.25">
      <c r="A213" t="s">
        <v>614</v>
      </c>
    </row>
    <row r="214" spans="1:1" x14ac:dyDescent="0.25">
      <c r="A214" t="s">
        <v>615</v>
      </c>
    </row>
    <row r="215" spans="1:1" x14ac:dyDescent="0.25">
      <c r="A215" t="s">
        <v>103</v>
      </c>
    </row>
    <row r="216" spans="1:1" x14ac:dyDescent="0.25">
      <c r="A216" t="s">
        <v>616</v>
      </c>
    </row>
    <row r="217" spans="1:1" x14ac:dyDescent="0.25">
      <c r="A217" t="s">
        <v>104</v>
      </c>
    </row>
    <row r="218" spans="1:1" x14ac:dyDescent="0.25">
      <c r="A218" t="s">
        <v>105</v>
      </c>
    </row>
    <row r="219" spans="1:1" x14ac:dyDescent="0.25">
      <c r="A219" t="s">
        <v>617</v>
      </c>
    </row>
    <row r="220" spans="1:1" x14ac:dyDescent="0.25">
      <c r="A220" t="s">
        <v>618</v>
      </c>
    </row>
    <row r="221" spans="1:1" x14ac:dyDescent="0.25">
      <c r="A221" t="s">
        <v>619</v>
      </c>
    </row>
    <row r="222" spans="1:1" x14ac:dyDescent="0.25">
      <c r="A222" t="s">
        <v>620</v>
      </c>
    </row>
    <row r="223" spans="1:1" x14ac:dyDescent="0.25">
      <c r="A223" t="s">
        <v>621</v>
      </c>
    </row>
    <row r="224" spans="1:1" x14ac:dyDescent="0.25">
      <c r="A224" t="s">
        <v>622</v>
      </c>
    </row>
    <row r="225" spans="1:1" x14ac:dyDescent="0.25">
      <c r="A225" t="s">
        <v>106</v>
      </c>
    </row>
    <row r="226" spans="1:1" x14ac:dyDescent="0.25">
      <c r="A226" t="s">
        <v>107</v>
      </c>
    </row>
    <row r="227" spans="1:1" x14ac:dyDescent="0.25">
      <c r="A227" t="s">
        <v>108</v>
      </c>
    </row>
    <row r="228" spans="1:1" x14ac:dyDescent="0.25">
      <c r="A228" t="s">
        <v>623</v>
      </c>
    </row>
    <row r="229" spans="1:1" x14ac:dyDescent="0.25">
      <c r="A229" t="s">
        <v>109</v>
      </c>
    </row>
    <row r="230" spans="1:1" x14ac:dyDescent="0.25">
      <c r="A230" t="s">
        <v>110</v>
      </c>
    </row>
    <row r="231" spans="1:1" x14ac:dyDescent="0.25">
      <c r="A231" t="s">
        <v>624</v>
      </c>
    </row>
    <row r="232" spans="1:1" x14ac:dyDescent="0.25">
      <c r="A232" t="s">
        <v>625</v>
      </c>
    </row>
    <row r="233" spans="1:1" x14ac:dyDescent="0.25">
      <c r="A233" t="s">
        <v>626</v>
      </c>
    </row>
    <row r="234" spans="1:1" x14ac:dyDescent="0.25">
      <c r="A234" t="s">
        <v>111</v>
      </c>
    </row>
    <row r="235" spans="1:1" x14ac:dyDescent="0.25">
      <c r="A235" t="s">
        <v>627</v>
      </c>
    </row>
    <row r="236" spans="1:1" x14ac:dyDescent="0.25">
      <c r="A236" t="s">
        <v>628</v>
      </c>
    </row>
    <row r="237" spans="1:1" x14ac:dyDescent="0.25">
      <c r="A237" t="s">
        <v>629</v>
      </c>
    </row>
    <row r="238" spans="1:1" x14ac:dyDescent="0.25">
      <c r="A238" t="s">
        <v>630</v>
      </c>
    </row>
    <row r="239" spans="1:1" x14ac:dyDescent="0.25">
      <c r="A239" t="s">
        <v>631</v>
      </c>
    </row>
    <row r="240" spans="1:1" x14ac:dyDescent="0.25">
      <c r="A240" t="s">
        <v>632</v>
      </c>
    </row>
    <row r="241" spans="1:1" x14ac:dyDescent="0.25">
      <c r="A241" t="s">
        <v>112</v>
      </c>
    </row>
    <row r="242" spans="1:1" x14ac:dyDescent="0.25">
      <c r="A242" t="s">
        <v>633</v>
      </c>
    </row>
    <row r="243" spans="1:1" x14ac:dyDescent="0.25">
      <c r="A243" t="s">
        <v>634</v>
      </c>
    </row>
    <row r="244" spans="1:1" x14ac:dyDescent="0.25">
      <c r="A244" t="s">
        <v>635</v>
      </c>
    </row>
    <row r="245" spans="1:1" x14ac:dyDescent="0.25">
      <c r="A245" t="s">
        <v>636</v>
      </c>
    </row>
    <row r="246" spans="1:1" x14ac:dyDescent="0.25">
      <c r="A246" t="s">
        <v>113</v>
      </c>
    </row>
    <row r="247" spans="1:1" x14ac:dyDescent="0.25">
      <c r="A247" t="s">
        <v>114</v>
      </c>
    </row>
    <row r="248" spans="1:1" x14ac:dyDescent="0.25">
      <c r="A248" t="s">
        <v>637</v>
      </c>
    </row>
    <row r="249" spans="1:1" x14ac:dyDescent="0.25">
      <c r="A249" t="s">
        <v>638</v>
      </c>
    </row>
    <row r="250" spans="1:1" x14ac:dyDescent="0.25">
      <c r="A250" t="s">
        <v>115</v>
      </c>
    </row>
    <row r="251" spans="1:1" x14ac:dyDescent="0.25">
      <c r="A251" t="s">
        <v>116</v>
      </c>
    </row>
    <row r="252" spans="1:1" x14ac:dyDescent="0.25">
      <c r="A252" t="s">
        <v>639</v>
      </c>
    </row>
    <row r="253" spans="1:1" x14ac:dyDescent="0.25">
      <c r="A253" t="s">
        <v>640</v>
      </c>
    </row>
    <row r="254" spans="1:1" x14ac:dyDescent="0.25">
      <c r="A254" t="s">
        <v>641</v>
      </c>
    </row>
    <row r="255" spans="1:1" x14ac:dyDescent="0.25">
      <c r="A255" t="s">
        <v>642</v>
      </c>
    </row>
    <row r="256" spans="1:1" x14ac:dyDescent="0.25">
      <c r="A256" t="s">
        <v>643</v>
      </c>
    </row>
    <row r="257" spans="1:1" x14ac:dyDescent="0.25">
      <c r="A257" t="s">
        <v>644</v>
      </c>
    </row>
    <row r="258" spans="1:1" x14ac:dyDescent="0.25">
      <c r="A258" t="s">
        <v>117</v>
      </c>
    </row>
    <row r="259" spans="1:1" x14ac:dyDescent="0.25">
      <c r="A259" t="s">
        <v>118</v>
      </c>
    </row>
    <row r="260" spans="1:1" x14ac:dyDescent="0.25">
      <c r="A260" t="s">
        <v>119</v>
      </c>
    </row>
    <row r="261" spans="1:1" x14ac:dyDescent="0.25">
      <c r="A261" t="s">
        <v>645</v>
      </c>
    </row>
    <row r="262" spans="1:1" x14ac:dyDescent="0.25">
      <c r="A262" t="s">
        <v>646</v>
      </c>
    </row>
    <row r="263" spans="1:1" x14ac:dyDescent="0.25">
      <c r="A263" t="s">
        <v>120</v>
      </c>
    </row>
    <row r="264" spans="1:1" x14ac:dyDescent="0.25">
      <c r="A264" t="s">
        <v>121</v>
      </c>
    </row>
    <row r="265" spans="1:1" x14ac:dyDescent="0.25">
      <c r="A265" t="s">
        <v>647</v>
      </c>
    </row>
    <row r="266" spans="1:1" x14ac:dyDescent="0.25">
      <c r="A266" t="s">
        <v>648</v>
      </c>
    </row>
    <row r="267" spans="1:1" x14ac:dyDescent="0.25">
      <c r="A267" t="s">
        <v>122</v>
      </c>
    </row>
    <row r="268" spans="1:1" x14ac:dyDescent="0.25">
      <c r="A268" t="s">
        <v>123</v>
      </c>
    </row>
    <row r="269" spans="1:1" x14ac:dyDescent="0.25">
      <c r="A269" t="s">
        <v>649</v>
      </c>
    </row>
    <row r="270" spans="1:1" x14ac:dyDescent="0.25">
      <c r="A270" t="s">
        <v>650</v>
      </c>
    </row>
    <row r="271" spans="1:1" x14ac:dyDescent="0.25">
      <c r="A271" t="s">
        <v>651</v>
      </c>
    </row>
    <row r="272" spans="1:1" x14ac:dyDescent="0.25">
      <c r="A272" t="s">
        <v>124</v>
      </c>
    </row>
    <row r="273" spans="1:1" x14ac:dyDescent="0.25">
      <c r="A273" t="s">
        <v>125</v>
      </c>
    </row>
    <row r="274" spans="1:1" x14ac:dyDescent="0.25">
      <c r="A274" t="s">
        <v>652</v>
      </c>
    </row>
    <row r="275" spans="1:1" x14ac:dyDescent="0.25">
      <c r="A275" t="s">
        <v>653</v>
      </c>
    </row>
    <row r="276" spans="1:1" x14ac:dyDescent="0.25">
      <c r="A276" t="s">
        <v>654</v>
      </c>
    </row>
    <row r="277" spans="1:1" x14ac:dyDescent="0.25">
      <c r="A277" t="s">
        <v>655</v>
      </c>
    </row>
    <row r="278" spans="1:1" x14ac:dyDescent="0.25">
      <c r="A278" t="s">
        <v>656</v>
      </c>
    </row>
    <row r="279" spans="1:1" x14ac:dyDescent="0.25">
      <c r="A279" t="s">
        <v>657</v>
      </c>
    </row>
    <row r="280" spans="1:1" x14ac:dyDescent="0.25">
      <c r="A280" t="s">
        <v>658</v>
      </c>
    </row>
    <row r="281" spans="1:1" x14ac:dyDescent="0.25">
      <c r="A281" t="s">
        <v>659</v>
      </c>
    </row>
    <row r="282" spans="1:1" x14ac:dyDescent="0.25">
      <c r="A282" t="s">
        <v>126</v>
      </c>
    </row>
    <row r="283" spans="1:1" x14ac:dyDescent="0.25">
      <c r="A283" t="s">
        <v>660</v>
      </c>
    </row>
    <row r="284" spans="1:1" x14ac:dyDescent="0.25">
      <c r="A284" t="s">
        <v>661</v>
      </c>
    </row>
    <row r="285" spans="1:1" x14ac:dyDescent="0.25">
      <c r="A285" t="s">
        <v>662</v>
      </c>
    </row>
    <row r="286" spans="1:1" x14ac:dyDescent="0.25">
      <c r="A286" t="s">
        <v>663</v>
      </c>
    </row>
    <row r="287" spans="1:1" x14ac:dyDescent="0.25">
      <c r="A287" t="s">
        <v>664</v>
      </c>
    </row>
    <row r="288" spans="1:1" x14ac:dyDescent="0.25">
      <c r="A288" t="s">
        <v>665</v>
      </c>
    </row>
    <row r="289" spans="1:1" x14ac:dyDescent="0.25">
      <c r="A289" t="s">
        <v>666</v>
      </c>
    </row>
    <row r="290" spans="1:1" x14ac:dyDescent="0.25">
      <c r="A290" t="s">
        <v>667</v>
      </c>
    </row>
    <row r="291" spans="1:1" x14ac:dyDescent="0.25">
      <c r="A291" t="s">
        <v>127</v>
      </c>
    </row>
    <row r="292" spans="1:1" x14ac:dyDescent="0.25">
      <c r="A292" t="s">
        <v>668</v>
      </c>
    </row>
    <row r="293" spans="1:1" x14ac:dyDescent="0.25">
      <c r="A293" t="s">
        <v>669</v>
      </c>
    </row>
    <row r="294" spans="1:1" x14ac:dyDescent="0.25">
      <c r="A294" t="s">
        <v>128</v>
      </c>
    </row>
    <row r="295" spans="1:1" x14ac:dyDescent="0.25">
      <c r="A295" t="s">
        <v>670</v>
      </c>
    </row>
    <row r="296" spans="1:1" x14ac:dyDescent="0.25">
      <c r="A296" t="s">
        <v>671</v>
      </c>
    </row>
    <row r="297" spans="1:1" x14ac:dyDescent="0.25">
      <c r="A297" t="s">
        <v>672</v>
      </c>
    </row>
    <row r="298" spans="1:1" x14ac:dyDescent="0.25">
      <c r="A298" t="s">
        <v>673</v>
      </c>
    </row>
    <row r="299" spans="1:1" x14ac:dyDescent="0.25">
      <c r="A299" t="s">
        <v>129</v>
      </c>
    </row>
    <row r="300" spans="1:1" x14ac:dyDescent="0.25">
      <c r="A300" t="s">
        <v>674</v>
      </c>
    </row>
    <row r="301" spans="1:1" x14ac:dyDescent="0.25">
      <c r="A301" t="s">
        <v>130</v>
      </c>
    </row>
    <row r="302" spans="1:1" x14ac:dyDescent="0.25">
      <c r="A302" t="s">
        <v>675</v>
      </c>
    </row>
    <row r="303" spans="1:1" x14ac:dyDescent="0.25">
      <c r="A303" t="s">
        <v>676</v>
      </c>
    </row>
    <row r="304" spans="1:1" x14ac:dyDescent="0.25">
      <c r="A304" t="s">
        <v>677</v>
      </c>
    </row>
    <row r="305" spans="1:1" x14ac:dyDescent="0.25">
      <c r="A305" t="s">
        <v>678</v>
      </c>
    </row>
    <row r="306" spans="1:1" x14ac:dyDescent="0.25">
      <c r="A306" t="s">
        <v>131</v>
      </c>
    </row>
    <row r="307" spans="1:1" x14ac:dyDescent="0.25">
      <c r="A307" t="s">
        <v>679</v>
      </c>
    </row>
    <row r="308" spans="1:1" x14ac:dyDescent="0.25">
      <c r="A308" t="s">
        <v>680</v>
      </c>
    </row>
    <row r="309" spans="1:1" x14ac:dyDescent="0.25">
      <c r="A309" t="s">
        <v>681</v>
      </c>
    </row>
    <row r="310" spans="1:1" x14ac:dyDescent="0.25">
      <c r="A310" t="s">
        <v>682</v>
      </c>
    </row>
    <row r="311" spans="1:1" x14ac:dyDescent="0.25">
      <c r="A311" t="s">
        <v>683</v>
      </c>
    </row>
    <row r="312" spans="1:1" x14ac:dyDescent="0.25">
      <c r="A312" t="s">
        <v>132</v>
      </c>
    </row>
    <row r="313" spans="1:1" x14ac:dyDescent="0.25">
      <c r="A313" t="s">
        <v>684</v>
      </c>
    </row>
    <row r="314" spans="1:1" x14ac:dyDescent="0.25">
      <c r="A314" t="s">
        <v>133</v>
      </c>
    </row>
    <row r="315" spans="1:1" x14ac:dyDescent="0.25">
      <c r="A315" t="s">
        <v>685</v>
      </c>
    </row>
    <row r="316" spans="1:1" x14ac:dyDescent="0.25">
      <c r="A316" t="s">
        <v>686</v>
      </c>
    </row>
    <row r="317" spans="1:1" x14ac:dyDescent="0.25">
      <c r="A317" t="s">
        <v>687</v>
      </c>
    </row>
    <row r="318" spans="1:1" x14ac:dyDescent="0.25">
      <c r="A318" t="s">
        <v>134</v>
      </c>
    </row>
    <row r="319" spans="1:1" x14ac:dyDescent="0.25">
      <c r="A319" t="s">
        <v>135</v>
      </c>
    </row>
    <row r="320" spans="1:1" x14ac:dyDescent="0.25">
      <c r="A320" t="s">
        <v>688</v>
      </c>
    </row>
    <row r="321" spans="1:1" x14ac:dyDescent="0.25">
      <c r="A321" t="s">
        <v>689</v>
      </c>
    </row>
    <row r="322" spans="1:1" x14ac:dyDescent="0.25">
      <c r="A322" t="s">
        <v>690</v>
      </c>
    </row>
    <row r="323" spans="1:1" x14ac:dyDescent="0.25">
      <c r="A323" t="s">
        <v>691</v>
      </c>
    </row>
    <row r="324" spans="1:1" x14ac:dyDescent="0.25">
      <c r="A324" t="s">
        <v>136</v>
      </c>
    </row>
    <row r="325" spans="1:1" x14ac:dyDescent="0.25">
      <c r="A325" t="s">
        <v>137</v>
      </c>
    </row>
    <row r="326" spans="1:1" x14ac:dyDescent="0.25">
      <c r="A326" t="s">
        <v>692</v>
      </c>
    </row>
    <row r="327" spans="1:1" x14ac:dyDescent="0.25">
      <c r="A327" t="s">
        <v>138</v>
      </c>
    </row>
    <row r="328" spans="1:1" x14ac:dyDescent="0.25">
      <c r="A328" t="s">
        <v>693</v>
      </c>
    </row>
    <row r="329" spans="1:1" x14ac:dyDescent="0.25">
      <c r="A329" t="s">
        <v>694</v>
      </c>
    </row>
    <row r="330" spans="1:1" x14ac:dyDescent="0.25">
      <c r="A330" t="s">
        <v>139</v>
      </c>
    </row>
    <row r="331" spans="1:1" x14ac:dyDescent="0.25">
      <c r="A331" t="s">
        <v>140</v>
      </c>
    </row>
    <row r="332" spans="1:1" x14ac:dyDescent="0.25">
      <c r="A332" t="s">
        <v>141</v>
      </c>
    </row>
    <row r="333" spans="1:1" x14ac:dyDescent="0.25">
      <c r="A333" t="s">
        <v>695</v>
      </c>
    </row>
    <row r="334" spans="1:1" x14ac:dyDescent="0.25">
      <c r="A334" t="s">
        <v>142</v>
      </c>
    </row>
    <row r="335" spans="1:1" x14ac:dyDescent="0.25">
      <c r="A335" t="s">
        <v>143</v>
      </c>
    </row>
    <row r="336" spans="1:1" x14ac:dyDescent="0.25">
      <c r="A336" t="s">
        <v>696</v>
      </c>
    </row>
    <row r="337" spans="1:1" x14ac:dyDescent="0.25">
      <c r="A337" t="s">
        <v>697</v>
      </c>
    </row>
    <row r="338" spans="1:1" x14ac:dyDescent="0.25">
      <c r="A338" t="s">
        <v>698</v>
      </c>
    </row>
    <row r="339" spans="1:1" x14ac:dyDescent="0.25">
      <c r="A339" t="s">
        <v>699</v>
      </c>
    </row>
    <row r="340" spans="1:1" x14ac:dyDescent="0.25">
      <c r="A340" t="s">
        <v>144</v>
      </c>
    </row>
    <row r="341" spans="1:1" x14ac:dyDescent="0.25">
      <c r="A341" t="s">
        <v>700</v>
      </c>
    </row>
    <row r="342" spans="1:1" x14ac:dyDescent="0.25">
      <c r="A342" t="s">
        <v>145</v>
      </c>
    </row>
    <row r="343" spans="1:1" x14ac:dyDescent="0.25">
      <c r="A343" t="s">
        <v>146</v>
      </c>
    </row>
    <row r="344" spans="1:1" x14ac:dyDescent="0.25">
      <c r="A344" t="s">
        <v>701</v>
      </c>
    </row>
    <row r="345" spans="1:1" x14ac:dyDescent="0.25">
      <c r="A345" t="s">
        <v>702</v>
      </c>
    </row>
    <row r="346" spans="1:1" x14ac:dyDescent="0.25">
      <c r="A346" t="s">
        <v>147</v>
      </c>
    </row>
    <row r="347" spans="1:1" x14ac:dyDescent="0.25">
      <c r="A347" t="s">
        <v>703</v>
      </c>
    </row>
    <row r="348" spans="1:1" x14ac:dyDescent="0.25">
      <c r="A348" t="s">
        <v>704</v>
      </c>
    </row>
    <row r="349" spans="1:1" x14ac:dyDescent="0.25">
      <c r="A349" t="s">
        <v>705</v>
      </c>
    </row>
    <row r="350" spans="1:1" x14ac:dyDescent="0.25">
      <c r="A350" t="s">
        <v>706</v>
      </c>
    </row>
    <row r="351" spans="1:1" x14ac:dyDescent="0.25">
      <c r="A351" t="s">
        <v>707</v>
      </c>
    </row>
    <row r="352" spans="1:1" x14ac:dyDescent="0.25">
      <c r="A352" t="s">
        <v>148</v>
      </c>
    </row>
    <row r="353" spans="1:1" x14ac:dyDescent="0.25">
      <c r="A353" t="s">
        <v>708</v>
      </c>
    </row>
    <row r="354" spans="1:1" x14ac:dyDescent="0.25">
      <c r="A354" t="s">
        <v>709</v>
      </c>
    </row>
    <row r="355" spans="1:1" x14ac:dyDescent="0.25">
      <c r="A355" t="s">
        <v>710</v>
      </c>
    </row>
    <row r="356" spans="1:1" x14ac:dyDescent="0.25">
      <c r="A356" t="s">
        <v>149</v>
      </c>
    </row>
    <row r="357" spans="1:1" x14ac:dyDescent="0.25">
      <c r="A357" t="s">
        <v>711</v>
      </c>
    </row>
    <row r="358" spans="1:1" x14ac:dyDescent="0.25">
      <c r="A358" t="s">
        <v>712</v>
      </c>
    </row>
    <row r="359" spans="1:1" x14ac:dyDescent="0.25">
      <c r="A359" t="s">
        <v>713</v>
      </c>
    </row>
    <row r="360" spans="1:1" x14ac:dyDescent="0.25">
      <c r="A360" t="s">
        <v>150</v>
      </c>
    </row>
    <row r="361" spans="1:1" x14ac:dyDescent="0.25">
      <c r="A361" t="s">
        <v>151</v>
      </c>
    </row>
    <row r="362" spans="1:1" x14ac:dyDescent="0.25">
      <c r="A362" t="s">
        <v>714</v>
      </c>
    </row>
    <row r="363" spans="1:1" x14ac:dyDescent="0.25">
      <c r="A363" t="s">
        <v>715</v>
      </c>
    </row>
    <row r="364" spans="1:1" x14ac:dyDescent="0.25">
      <c r="A364" t="s">
        <v>716</v>
      </c>
    </row>
    <row r="365" spans="1:1" x14ac:dyDescent="0.25">
      <c r="A365" t="s">
        <v>717</v>
      </c>
    </row>
    <row r="366" spans="1:1" x14ac:dyDescent="0.25">
      <c r="A366" t="s">
        <v>718</v>
      </c>
    </row>
    <row r="367" spans="1:1" x14ac:dyDescent="0.25">
      <c r="A367" t="s">
        <v>152</v>
      </c>
    </row>
    <row r="368" spans="1:1" x14ac:dyDescent="0.25">
      <c r="A368" t="s">
        <v>719</v>
      </c>
    </row>
    <row r="369" spans="1:1" x14ac:dyDescent="0.25">
      <c r="A369" t="s">
        <v>720</v>
      </c>
    </row>
    <row r="370" spans="1:1" x14ac:dyDescent="0.25">
      <c r="A370" t="s">
        <v>721</v>
      </c>
    </row>
    <row r="371" spans="1:1" x14ac:dyDescent="0.25">
      <c r="A371" t="s">
        <v>722</v>
      </c>
    </row>
    <row r="372" spans="1:1" x14ac:dyDescent="0.25">
      <c r="A372" t="s">
        <v>153</v>
      </c>
    </row>
    <row r="373" spans="1:1" x14ac:dyDescent="0.25">
      <c r="A373" t="s">
        <v>154</v>
      </c>
    </row>
    <row r="374" spans="1:1" x14ac:dyDescent="0.25">
      <c r="A374" t="s">
        <v>723</v>
      </c>
    </row>
    <row r="375" spans="1:1" x14ac:dyDescent="0.25">
      <c r="A375" t="s">
        <v>155</v>
      </c>
    </row>
    <row r="376" spans="1:1" x14ac:dyDescent="0.25">
      <c r="A376" t="s">
        <v>724</v>
      </c>
    </row>
    <row r="377" spans="1:1" x14ac:dyDescent="0.25">
      <c r="A377" t="s">
        <v>725</v>
      </c>
    </row>
    <row r="378" spans="1:1" x14ac:dyDescent="0.25">
      <c r="A378" t="s">
        <v>726</v>
      </c>
    </row>
    <row r="379" spans="1:1" x14ac:dyDescent="0.25">
      <c r="A379" t="s">
        <v>727</v>
      </c>
    </row>
    <row r="380" spans="1:1" x14ac:dyDescent="0.25">
      <c r="A380" t="s">
        <v>728</v>
      </c>
    </row>
    <row r="381" spans="1:1" x14ac:dyDescent="0.25">
      <c r="A381" t="s">
        <v>156</v>
      </c>
    </row>
    <row r="382" spans="1:1" x14ac:dyDescent="0.25">
      <c r="A382" t="s">
        <v>729</v>
      </c>
    </row>
    <row r="383" spans="1:1" x14ac:dyDescent="0.25">
      <c r="A383" t="s">
        <v>730</v>
      </c>
    </row>
    <row r="384" spans="1:1" x14ac:dyDescent="0.25">
      <c r="A384" t="s">
        <v>157</v>
      </c>
    </row>
    <row r="385" spans="1:1" x14ac:dyDescent="0.25">
      <c r="A385" t="s">
        <v>158</v>
      </c>
    </row>
    <row r="386" spans="1:1" x14ac:dyDescent="0.25">
      <c r="A386" t="s">
        <v>731</v>
      </c>
    </row>
    <row r="387" spans="1:1" x14ac:dyDescent="0.25">
      <c r="A387" t="s">
        <v>159</v>
      </c>
    </row>
    <row r="388" spans="1:1" x14ac:dyDescent="0.25">
      <c r="A388" t="s">
        <v>160</v>
      </c>
    </row>
    <row r="389" spans="1:1" x14ac:dyDescent="0.25">
      <c r="A389" t="s">
        <v>732</v>
      </c>
    </row>
    <row r="390" spans="1:1" x14ac:dyDescent="0.25">
      <c r="A390" t="s">
        <v>733</v>
      </c>
    </row>
    <row r="391" spans="1:1" x14ac:dyDescent="0.25">
      <c r="A391" t="s">
        <v>734</v>
      </c>
    </row>
    <row r="392" spans="1:1" x14ac:dyDescent="0.25">
      <c r="A392" t="s">
        <v>735</v>
      </c>
    </row>
    <row r="393" spans="1:1" x14ac:dyDescent="0.25">
      <c r="A393" t="s">
        <v>736</v>
      </c>
    </row>
    <row r="394" spans="1:1" x14ac:dyDescent="0.25">
      <c r="A394" t="s">
        <v>737</v>
      </c>
    </row>
    <row r="395" spans="1:1" x14ac:dyDescent="0.25">
      <c r="A395" t="s">
        <v>738</v>
      </c>
    </row>
    <row r="396" spans="1:1" x14ac:dyDescent="0.25">
      <c r="A396" t="s">
        <v>739</v>
      </c>
    </row>
    <row r="397" spans="1:1" x14ac:dyDescent="0.25">
      <c r="A397" t="s">
        <v>740</v>
      </c>
    </row>
    <row r="398" spans="1:1" x14ac:dyDescent="0.25">
      <c r="A398" t="s">
        <v>741</v>
      </c>
    </row>
    <row r="399" spans="1:1" x14ac:dyDescent="0.25">
      <c r="A399" t="s">
        <v>742</v>
      </c>
    </row>
    <row r="400" spans="1:1" x14ac:dyDescent="0.25">
      <c r="A400" t="s">
        <v>743</v>
      </c>
    </row>
    <row r="401" spans="1:1" x14ac:dyDescent="0.25">
      <c r="A401" t="s">
        <v>161</v>
      </c>
    </row>
    <row r="402" spans="1:1" x14ac:dyDescent="0.25">
      <c r="A402" t="s">
        <v>744</v>
      </c>
    </row>
    <row r="403" spans="1:1" x14ac:dyDescent="0.25">
      <c r="A403" t="s">
        <v>745</v>
      </c>
    </row>
    <row r="404" spans="1:1" x14ac:dyDescent="0.25">
      <c r="A404" t="s">
        <v>746</v>
      </c>
    </row>
    <row r="405" spans="1:1" x14ac:dyDescent="0.25">
      <c r="A405" t="s">
        <v>747</v>
      </c>
    </row>
    <row r="406" spans="1:1" x14ac:dyDescent="0.25">
      <c r="A406" t="s">
        <v>162</v>
      </c>
    </row>
    <row r="407" spans="1:1" x14ac:dyDescent="0.25">
      <c r="A407" t="s">
        <v>163</v>
      </c>
    </row>
    <row r="408" spans="1:1" x14ac:dyDescent="0.25">
      <c r="A408" t="s">
        <v>748</v>
      </c>
    </row>
    <row r="409" spans="1:1" x14ac:dyDescent="0.25">
      <c r="A409" t="s">
        <v>164</v>
      </c>
    </row>
    <row r="410" spans="1:1" x14ac:dyDescent="0.25">
      <c r="A410" t="s">
        <v>165</v>
      </c>
    </row>
    <row r="411" spans="1:1" x14ac:dyDescent="0.25">
      <c r="A411" t="s">
        <v>166</v>
      </c>
    </row>
    <row r="412" spans="1:1" x14ac:dyDescent="0.25">
      <c r="A412" t="s">
        <v>167</v>
      </c>
    </row>
    <row r="413" spans="1:1" x14ac:dyDescent="0.25">
      <c r="A413" t="s">
        <v>168</v>
      </c>
    </row>
    <row r="414" spans="1:1" x14ac:dyDescent="0.25">
      <c r="A414" t="s">
        <v>749</v>
      </c>
    </row>
    <row r="415" spans="1:1" x14ac:dyDescent="0.25">
      <c r="A415" t="s">
        <v>169</v>
      </c>
    </row>
    <row r="416" spans="1:1" x14ac:dyDescent="0.25">
      <c r="A416" t="s">
        <v>170</v>
      </c>
    </row>
    <row r="417" spans="1:1" x14ac:dyDescent="0.25">
      <c r="A417" t="s">
        <v>750</v>
      </c>
    </row>
    <row r="418" spans="1:1" x14ac:dyDescent="0.25">
      <c r="A418" t="s">
        <v>751</v>
      </c>
    </row>
    <row r="419" spans="1:1" x14ac:dyDescent="0.25">
      <c r="A419" t="s">
        <v>171</v>
      </c>
    </row>
    <row r="420" spans="1:1" x14ac:dyDescent="0.25">
      <c r="A420" t="s">
        <v>752</v>
      </c>
    </row>
    <row r="421" spans="1:1" x14ac:dyDescent="0.25">
      <c r="A421" t="s">
        <v>753</v>
      </c>
    </row>
    <row r="422" spans="1:1" x14ac:dyDescent="0.25">
      <c r="A422" t="s">
        <v>172</v>
      </c>
    </row>
    <row r="423" spans="1:1" x14ac:dyDescent="0.25">
      <c r="A423" t="s">
        <v>754</v>
      </c>
    </row>
    <row r="424" spans="1:1" x14ac:dyDescent="0.25">
      <c r="A424" t="s">
        <v>755</v>
      </c>
    </row>
    <row r="425" spans="1:1" x14ac:dyDescent="0.25">
      <c r="A425" t="s">
        <v>173</v>
      </c>
    </row>
    <row r="426" spans="1:1" x14ac:dyDescent="0.25">
      <c r="A426" t="s">
        <v>174</v>
      </c>
    </row>
    <row r="427" spans="1:1" x14ac:dyDescent="0.25">
      <c r="A427" t="s">
        <v>756</v>
      </c>
    </row>
    <row r="428" spans="1:1" x14ac:dyDescent="0.25">
      <c r="A428" t="s">
        <v>175</v>
      </c>
    </row>
    <row r="429" spans="1:1" x14ac:dyDescent="0.25">
      <c r="A429" t="s">
        <v>176</v>
      </c>
    </row>
    <row r="430" spans="1:1" x14ac:dyDescent="0.25">
      <c r="A430" t="s">
        <v>757</v>
      </c>
    </row>
    <row r="431" spans="1:1" x14ac:dyDescent="0.25">
      <c r="A431" t="s">
        <v>758</v>
      </c>
    </row>
    <row r="432" spans="1:1" x14ac:dyDescent="0.25">
      <c r="A432" t="s">
        <v>177</v>
      </c>
    </row>
    <row r="433" spans="1:1" x14ac:dyDescent="0.25">
      <c r="A433" t="s">
        <v>178</v>
      </c>
    </row>
    <row r="434" spans="1:1" x14ac:dyDescent="0.25">
      <c r="A434" t="s">
        <v>179</v>
      </c>
    </row>
    <row r="435" spans="1:1" x14ac:dyDescent="0.25">
      <c r="A435" t="s">
        <v>759</v>
      </c>
    </row>
    <row r="436" spans="1:1" x14ac:dyDescent="0.25">
      <c r="A436" t="s">
        <v>760</v>
      </c>
    </row>
    <row r="437" spans="1:1" x14ac:dyDescent="0.25">
      <c r="A437" t="s">
        <v>761</v>
      </c>
    </row>
    <row r="438" spans="1:1" x14ac:dyDescent="0.25">
      <c r="A438" t="s">
        <v>180</v>
      </c>
    </row>
    <row r="439" spans="1:1" x14ac:dyDescent="0.25">
      <c r="A439" t="s">
        <v>181</v>
      </c>
    </row>
    <row r="440" spans="1:1" x14ac:dyDescent="0.25">
      <c r="A440" t="s">
        <v>182</v>
      </c>
    </row>
    <row r="441" spans="1:1" x14ac:dyDescent="0.25">
      <c r="A441" t="s">
        <v>762</v>
      </c>
    </row>
    <row r="442" spans="1:1" x14ac:dyDescent="0.25">
      <c r="A442" t="s">
        <v>763</v>
      </c>
    </row>
    <row r="443" spans="1:1" x14ac:dyDescent="0.25">
      <c r="A443" t="s">
        <v>183</v>
      </c>
    </row>
    <row r="444" spans="1:1" x14ac:dyDescent="0.25">
      <c r="A444" t="s">
        <v>764</v>
      </c>
    </row>
    <row r="445" spans="1:1" x14ac:dyDescent="0.25">
      <c r="A445" t="s">
        <v>765</v>
      </c>
    </row>
    <row r="446" spans="1:1" x14ac:dyDescent="0.25">
      <c r="A446" t="s">
        <v>184</v>
      </c>
    </row>
    <row r="447" spans="1:1" x14ac:dyDescent="0.25">
      <c r="A447" t="s">
        <v>766</v>
      </c>
    </row>
    <row r="448" spans="1:1" x14ac:dyDescent="0.25">
      <c r="A448" t="s">
        <v>185</v>
      </c>
    </row>
    <row r="449" spans="1:1" x14ac:dyDescent="0.25">
      <c r="A449" t="s">
        <v>767</v>
      </c>
    </row>
    <row r="450" spans="1:1" x14ac:dyDescent="0.25">
      <c r="A450" t="s">
        <v>768</v>
      </c>
    </row>
    <row r="451" spans="1:1" x14ac:dyDescent="0.25">
      <c r="A451" t="s">
        <v>186</v>
      </c>
    </row>
    <row r="452" spans="1:1" x14ac:dyDescent="0.25">
      <c r="A452" t="s">
        <v>769</v>
      </c>
    </row>
    <row r="453" spans="1:1" x14ac:dyDescent="0.25">
      <c r="A453" t="s">
        <v>770</v>
      </c>
    </row>
    <row r="454" spans="1:1" x14ac:dyDescent="0.25">
      <c r="A454" t="s">
        <v>771</v>
      </c>
    </row>
    <row r="455" spans="1:1" x14ac:dyDescent="0.25">
      <c r="A455" t="s">
        <v>772</v>
      </c>
    </row>
    <row r="456" spans="1:1" x14ac:dyDescent="0.25">
      <c r="A456" t="s">
        <v>187</v>
      </c>
    </row>
    <row r="457" spans="1:1" x14ac:dyDescent="0.25">
      <c r="A457" t="s">
        <v>773</v>
      </c>
    </row>
    <row r="458" spans="1:1" x14ac:dyDescent="0.25">
      <c r="A458" t="s">
        <v>774</v>
      </c>
    </row>
    <row r="459" spans="1:1" x14ac:dyDescent="0.25">
      <c r="A459" t="s">
        <v>188</v>
      </c>
    </row>
    <row r="460" spans="1:1" x14ac:dyDescent="0.25">
      <c r="A460" t="s">
        <v>189</v>
      </c>
    </row>
    <row r="461" spans="1:1" x14ac:dyDescent="0.25">
      <c r="A461" t="s">
        <v>190</v>
      </c>
    </row>
    <row r="462" spans="1:1" x14ac:dyDescent="0.25">
      <c r="A462" t="s">
        <v>775</v>
      </c>
    </row>
    <row r="463" spans="1:1" x14ac:dyDescent="0.25">
      <c r="A463" t="s">
        <v>776</v>
      </c>
    </row>
    <row r="464" spans="1:1" x14ac:dyDescent="0.25">
      <c r="A464" t="s">
        <v>191</v>
      </c>
    </row>
    <row r="465" spans="1:1" x14ac:dyDescent="0.25">
      <c r="A465" t="s">
        <v>777</v>
      </c>
    </row>
    <row r="466" spans="1:1" x14ac:dyDescent="0.25">
      <c r="A466" t="s">
        <v>778</v>
      </c>
    </row>
    <row r="467" spans="1:1" x14ac:dyDescent="0.25">
      <c r="A467" t="s">
        <v>779</v>
      </c>
    </row>
    <row r="468" spans="1:1" x14ac:dyDescent="0.25">
      <c r="A468" t="s">
        <v>780</v>
      </c>
    </row>
    <row r="469" spans="1:1" x14ac:dyDescent="0.25">
      <c r="A469" t="s">
        <v>781</v>
      </c>
    </row>
    <row r="470" spans="1:1" x14ac:dyDescent="0.25">
      <c r="A470" t="s">
        <v>782</v>
      </c>
    </row>
    <row r="471" spans="1:1" x14ac:dyDescent="0.25">
      <c r="A471" t="s">
        <v>783</v>
      </c>
    </row>
    <row r="472" spans="1:1" x14ac:dyDescent="0.25">
      <c r="A472" t="s">
        <v>784</v>
      </c>
    </row>
    <row r="473" spans="1:1" x14ac:dyDescent="0.25">
      <c r="A473" t="s">
        <v>785</v>
      </c>
    </row>
    <row r="474" spans="1:1" x14ac:dyDescent="0.25">
      <c r="A474" t="s">
        <v>786</v>
      </c>
    </row>
    <row r="475" spans="1:1" x14ac:dyDescent="0.25">
      <c r="A475" t="s">
        <v>787</v>
      </c>
    </row>
    <row r="476" spans="1:1" x14ac:dyDescent="0.25">
      <c r="A476" t="s">
        <v>788</v>
      </c>
    </row>
    <row r="477" spans="1:1" x14ac:dyDescent="0.25">
      <c r="A477" t="s">
        <v>192</v>
      </c>
    </row>
    <row r="478" spans="1:1" x14ac:dyDescent="0.25">
      <c r="A478" t="s">
        <v>193</v>
      </c>
    </row>
    <row r="479" spans="1:1" x14ac:dyDescent="0.25">
      <c r="A479" t="s">
        <v>194</v>
      </c>
    </row>
    <row r="480" spans="1:1" x14ac:dyDescent="0.25">
      <c r="A480" t="s">
        <v>789</v>
      </c>
    </row>
    <row r="481" spans="1:1" x14ac:dyDescent="0.25">
      <c r="A481" t="s">
        <v>195</v>
      </c>
    </row>
    <row r="482" spans="1:1" x14ac:dyDescent="0.25">
      <c r="A482" t="s">
        <v>196</v>
      </c>
    </row>
    <row r="483" spans="1:1" x14ac:dyDescent="0.25">
      <c r="A483" t="s">
        <v>790</v>
      </c>
    </row>
    <row r="484" spans="1:1" x14ac:dyDescent="0.25">
      <c r="A484" t="s">
        <v>791</v>
      </c>
    </row>
    <row r="485" spans="1:1" x14ac:dyDescent="0.25">
      <c r="A485" t="s">
        <v>792</v>
      </c>
    </row>
    <row r="486" spans="1:1" x14ac:dyDescent="0.25">
      <c r="A486" t="s">
        <v>793</v>
      </c>
    </row>
    <row r="487" spans="1:1" x14ac:dyDescent="0.25">
      <c r="A487" t="s">
        <v>197</v>
      </c>
    </row>
    <row r="488" spans="1:1" x14ac:dyDescent="0.25">
      <c r="A488" t="s">
        <v>794</v>
      </c>
    </row>
    <row r="489" spans="1:1" x14ac:dyDescent="0.25">
      <c r="A489" t="s">
        <v>198</v>
      </c>
    </row>
    <row r="490" spans="1:1" x14ac:dyDescent="0.25">
      <c r="A490" t="s">
        <v>795</v>
      </c>
    </row>
    <row r="491" spans="1:1" x14ac:dyDescent="0.25">
      <c r="A491" t="s">
        <v>199</v>
      </c>
    </row>
    <row r="492" spans="1:1" x14ac:dyDescent="0.25">
      <c r="A492" t="s">
        <v>796</v>
      </c>
    </row>
    <row r="493" spans="1:1" x14ac:dyDescent="0.25">
      <c r="A493" t="s">
        <v>797</v>
      </c>
    </row>
    <row r="494" spans="1:1" x14ac:dyDescent="0.25">
      <c r="A494" t="s">
        <v>200</v>
      </c>
    </row>
    <row r="495" spans="1:1" x14ac:dyDescent="0.25">
      <c r="A495" t="s">
        <v>798</v>
      </c>
    </row>
    <row r="496" spans="1:1" x14ac:dyDescent="0.25">
      <c r="A496" t="s">
        <v>201</v>
      </c>
    </row>
    <row r="497" spans="1:1" x14ac:dyDescent="0.25">
      <c r="A497" t="s">
        <v>202</v>
      </c>
    </row>
    <row r="498" spans="1:1" x14ac:dyDescent="0.25">
      <c r="A498" t="s">
        <v>203</v>
      </c>
    </row>
    <row r="499" spans="1:1" x14ac:dyDescent="0.25">
      <c r="A499" t="s">
        <v>204</v>
      </c>
    </row>
    <row r="500" spans="1:1" x14ac:dyDescent="0.25">
      <c r="A500" t="s">
        <v>799</v>
      </c>
    </row>
    <row r="501" spans="1:1" x14ac:dyDescent="0.25">
      <c r="A501" t="s">
        <v>205</v>
      </c>
    </row>
    <row r="502" spans="1:1" x14ac:dyDescent="0.25">
      <c r="A502" t="s">
        <v>800</v>
      </c>
    </row>
    <row r="503" spans="1:1" x14ac:dyDescent="0.25">
      <c r="A503" t="s">
        <v>801</v>
      </c>
    </row>
    <row r="504" spans="1:1" x14ac:dyDescent="0.25">
      <c r="A504" t="s">
        <v>802</v>
      </c>
    </row>
    <row r="505" spans="1:1" x14ac:dyDescent="0.25">
      <c r="A505" t="s">
        <v>803</v>
      </c>
    </row>
    <row r="506" spans="1:1" x14ac:dyDescent="0.25">
      <c r="A506" t="s">
        <v>804</v>
      </c>
    </row>
    <row r="507" spans="1:1" x14ac:dyDescent="0.25">
      <c r="A507" t="s">
        <v>805</v>
      </c>
    </row>
    <row r="508" spans="1:1" x14ac:dyDescent="0.25">
      <c r="A508" t="s">
        <v>806</v>
      </c>
    </row>
    <row r="509" spans="1:1" x14ac:dyDescent="0.25">
      <c r="A509" t="s">
        <v>807</v>
      </c>
    </row>
    <row r="510" spans="1:1" x14ac:dyDescent="0.25">
      <c r="A510" t="s">
        <v>808</v>
      </c>
    </row>
    <row r="511" spans="1:1" x14ac:dyDescent="0.25">
      <c r="A511" t="s">
        <v>809</v>
      </c>
    </row>
    <row r="512" spans="1:1" x14ac:dyDescent="0.25">
      <c r="A512" t="s">
        <v>810</v>
      </c>
    </row>
    <row r="513" spans="1:1" x14ac:dyDescent="0.25">
      <c r="A513" t="s">
        <v>811</v>
      </c>
    </row>
    <row r="514" spans="1:1" x14ac:dyDescent="0.25">
      <c r="A514" t="s">
        <v>206</v>
      </c>
    </row>
    <row r="515" spans="1:1" x14ac:dyDescent="0.25">
      <c r="A515" t="s">
        <v>207</v>
      </c>
    </row>
    <row r="516" spans="1:1" x14ac:dyDescent="0.25">
      <c r="A516" t="s">
        <v>208</v>
      </c>
    </row>
    <row r="517" spans="1:1" x14ac:dyDescent="0.25">
      <c r="A517" t="s">
        <v>812</v>
      </c>
    </row>
    <row r="518" spans="1:1" x14ac:dyDescent="0.25">
      <c r="A518" t="s">
        <v>813</v>
      </c>
    </row>
    <row r="519" spans="1:1" x14ac:dyDescent="0.25">
      <c r="A519" t="s">
        <v>814</v>
      </c>
    </row>
    <row r="520" spans="1:1" x14ac:dyDescent="0.25">
      <c r="A520" t="s">
        <v>815</v>
      </c>
    </row>
    <row r="521" spans="1:1" x14ac:dyDescent="0.25">
      <c r="A521" t="s">
        <v>816</v>
      </c>
    </row>
    <row r="522" spans="1:1" x14ac:dyDescent="0.25">
      <c r="A522" t="s">
        <v>817</v>
      </c>
    </row>
    <row r="523" spans="1:1" x14ac:dyDescent="0.25">
      <c r="A523" t="s">
        <v>209</v>
      </c>
    </row>
    <row r="524" spans="1:1" x14ac:dyDescent="0.25">
      <c r="A524" t="s">
        <v>818</v>
      </c>
    </row>
    <row r="525" spans="1:1" x14ac:dyDescent="0.25">
      <c r="A525" t="s">
        <v>819</v>
      </c>
    </row>
    <row r="526" spans="1:1" x14ac:dyDescent="0.25">
      <c r="A526" t="s">
        <v>820</v>
      </c>
    </row>
    <row r="527" spans="1:1" x14ac:dyDescent="0.25">
      <c r="A527" t="s">
        <v>821</v>
      </c>
    </row>
    <row r="528" spans="1:1" x14ac:dyDescent="0.25">
      <c r="A528" t="s">
        <v>822</v>
      </c>
    </row>
    <row r="529" spans="1:1" x14ac:dyDescent="0.25">
      <c r="A529" t="s">
        <v>823</v>
      </c>
    </row>
    <row r="530" spans="1:1" x14ac:dyDescent="0.25">
      <c r="A530" t="s">
        <v>824</v>
      </c>
    </row>
    <row r="531" spans="1:1" x14ac:dyDescent="0.25">
      <c r="A531" t="s">
        <v>825</v>
      </c>
    </row>
    <row r="532" spans="1:1" x14ac:dyDescent="0.25">
      <c r="A532" t="s">
        <v>826</v>
      </c>
    </row>
    <row r="533" spans="1:1" x14ac:dyDescent="0.25">
      <c r="A533" t="s">
        <v>210</v>
      </c>
    </row>
    <row r="534" spans="1:1" x14ac:dyDescent="0.25">
      <c r="A534" t="s">
        <v>211</v>
      </c>
    </row>
    <row r="535" spans="1:1" x14ac:dyDescent="0.25">
      <c r="A535" t="s">
        <v>827</v>
      </c>
    </row>
    <row r="536" spans="1:1" x14ac:dyDescent="0.25">
      <c r="A536" t="s">
        <v>331</v>
      </c>
    </row>
    <row r="537" spans="1:1" x14ac:dyDescent="0.25">
      <c r="A537" t="s">
        <v>828</v>
      </c>
    </row>
    <row r="538" spans="1:1" x14ac:dyDescent="0.25">
      <c r="A538" t="s">
        <v>829</v>
      </c>
    </row>
    <row r="539" spans="1:1" x14ac:dyDescent="0.25">
      <c r="A539" t="s">
        <v>212</v>
      </c>
    </row>
    <row r="540" spans="1:1" x14ac:dyDescent="0.25">
      <c r="A540" t="s">
        <v>213</v>
      </c>
    </row>
    <row r="541" spans="1:1" x14ac:dyDescent="0.25">
      <c r="A541" t="s">
        <v>830</v>
      </c>
    </row>
    <row r="542" spans="1:1" x14ac:dyDescent="0.25">
      <c r="A542" t="s">
        <v>831</v>
      </c>
    </row>
    <row r="543" spans="1:1" x14ac:dyDescent="0.25">
      <c r="A543" t="s">
        <v>214</v>
      </c>
    </row>
    <row r="544" spans="1:1" x14ac:dyDescent="0.25">
      <c r="A544" t="s">
        <v>832</v>
      </c>
    </row>
    <row r="545" spans="1:1" x14ac:dyDescent="0.25">
      <c r="A545" t="s">
        <v>833</v>
      </c>
    </row>
    <row r="546" spans="1:1" x14ac:dyDescent="0.25">
      <c r="A546" t="s">
        <v>834</v>
      </c>
    </row>
    <row r="547" spans="1:1" x14ac:dyDescent="0.25">
      <c r="A547" t="s">
        <v>835</v>
      </c>
    </row>
    <row r="548" spans="1:1" x14ac:dyDescent="0.25">
      <c r="A548" t="s">
        <v>836</v>
      </c>
    </row>
    <row r="549" spans="1:1" x14ac:dyDescent="0.25">
      <c r="A549" t="s">
        <v>837</v>
      </c>
    </row>
    <row r="550" spans="1:1" x14ac:dyDescent="0.25">
      <c r="A550" t="s">
        <v>838</v>
      </c>
    </row>
    <row r="551" spans="1:1" x14ac:dyDescent="0.25">
      <c r="A551" t="s">
        <v>839</v>
      </c>
    </row>
    <row r="552" spans="1:1" x14ac:dyDescent="0.25">
      <c r="A552" t="s">
        <v>840</v>
      </c>
    </row>
    <row r="553" spans="1:1" x14ac:dyDescent="0.25">
      <c r="A553" t="s">
        <v>841</v>
      </c>
    </row>
    <row r="554" spans="1:1" x14ac:dyDescent="0.25">
      <c r="A554" t="s">
        <v>842</v>
      </c>
    </row>
    <row r="555" spans="1:1" x14ac:dyDescent="0.25">
      <c r="A555" t="s">
        <v>843</v>
      </c>
    </row>
    <row r="556" spans="1:1" x14ac:dyDescent="0.25">
      <c r="A556" t="s">
        <v>844</v>
      </c>
    </row>
    <row r="557" spans="1:1" x14ac:dyDescent="0.25">
      <c r="A557" t="s">
        <v>845</v>
      </c>
    </row>
    <row r="558" spans="1:1" x14ac:dyDescent="0.25">
      <c r="A558" t="s">
        <v>846</v>
      </c>
    </row>
    <row r="559" spans="1:1" x14ac:dyDescent="0.25">
      <c r="A559" t="s">
        <v>847</v>
      </c>
    </row>
    <row r="560" spans="1:1" x14ac:dyDescent="0.25">
      <c r="A560" t="s">
        <v>848</v>
      </c>
    </row>
    <row r="561" spans="1:1" x14ac:dyDescent="0.25">
      <c r="A561" t="s">
        <v>849</v>
      </c>
    </row>
    <row r="562" spans="1:1" x14ac:dyDescent="0.25">
      <c r="A562" t="s">
        <v>850</v>
      </c>
    </row>
    <row r="563" spans="1:1" x14ac:dyDescent="0.25">
      <c r="A563" t="s">
        <v>215</v>
      </c>
    </row>
    <row r="564" spans="1:1" x14ac:dyDescent="0.25">
      <c r="A564" t="s">
        <v>216</v>
      </c>
    </row>
    <row r="565" spans="1:1" x14ac:dyDescent="0.25">
      <c r="A565" t="s">
        <v>851</v>
      </c>
    </row>
    <row r="566" spans="1:1" x14ac:dyDescent="0.25">
      <c r="A566" t="s">
        <v>852</v>
      </c>
    </row>
    <row r="567" spans="1:1" x14ac:dyDescent="0.25">
      <c r="A567" t="s">
        <v>853</v>
      </c>
    </row>
    <row r="568" spans="1:1" x14ac:dyDescent="0.25">
      <c r="A568" t="s">
        <v>854</v>
      </c>
    </row>
    <row r="569" spans="1:1" x14ac:dyDescent="0.25">
      <c r="A569" t="s">
        <v>855</v>
      </c>
    </row>
    <row r="570" spans="1:1" x14ac:dyDescent="0.25">
      <c r="A570" t="s">
        <v>856</v>
      </c>
    </row>
    <row r="571" spans="1:1" x14ac:dyDescent="0.25">
      <c r="A571" t="s">
        <v>857</v>
      </c>
    </row>
    <row r="572" spans="1:1" x14ac:dyDescent="0.25">
      <c r="A572" t="s">
        <v>858</v>
      </c>
    </row>
    <row r="573" spans="1:1" x14ac:dyDescent="0.25">
      <c r="A573" t="s">
        <v>217</v>
      </c>
    </row>
    <row r="574" spans="1:1" x14ac:dyDescent="0.25">
      <c r="A574" t="s">
        <v>218</v>
      </c>
    </row>
    <row r="575" spans="1:1" x14ac:dyDescent="0.25">
      <c r="A575" t="s">
        <v>219</v>
      </c>
    </row>
    <row r="576" spans="1:1" x14ac:dyDescent="0.25">
      <c r="A576" t="s">
        <v>859</v>
      </c>
    </row>
    <row r="577" spans="1:1" x14ac:dyDescent="0.25">
      <c r="A577" t="s">
        <v>860</v>
      </c>
    </row>
    <row r="578" spans="1:1" x14ac:dyDescent="0.25">
      <c r="A578" t="s">
        <v>861</v>
      </c>
    </row>
    <row r="579" spans="1:1" x14ac:dyDescent="0.25">
      <c r="A579" t="s">
        <v>862</v>
      </c>
    </row>
    <row r="580" spans="1:1" x14ac:dyDescent="0.25">
      <c r="A580" t="s">
        <v>220</v>
      </c>
    </row>
    <row r="581" spans="1:1" x14ac:dyDescent="0.25">
      <c r="A581" t="s">
        <v>863</v>
      </c>
    </row>
    <row r="582" spans="1:1" x14ac:dyDescent="0.25">
      <c r="A582" t="s">
        <v>864</v>
      </c>
    </row>
    <row r="583" spans="1:1" x14ac:dyDescent="0.25">
      <c r="A583" t="s">
        <v>221</v>
      </c>
    </row>
    <row r="584" spans="1:1" x14ac:dyDescent="0.25">
      <c r="A584" t="s">
        <v>865</v>
      </c>
    </row>
    <row r="585" spans="1:1" x14ac:dyDescent="0.25">
      <c r="A585" t="s">
        <v>866</v>
      </c>
    </row>
    <row r="586" spans="1:1" x14ac:dyDescent="0.25">
      <c r="A586" t="s">
        <v>867</v>
      </c>
    </row>
    <row r="587" spans="1:1" x14ac:dyDescent="0.25">
      <c r="A587" t="s">
        <v>868</v>
      </c>
    </row>
    <row r="588" spans="1:1" x14ac:dyDescent="0.25">
      <c r="A588" t="s">
        <v>869</v>
      </c>
    </row>
    <row r="589" spans="1:1" x14ac:dyDescent="0.25">
      <c r="A589" t="s">
        <v>870</v>
      </c>
    </row>
    <row r="590" spans="1:1" x14ac:dyDescent="0.25">
      <c r="A590" t="s">
        <v>871</v>
      </c>
    </row>
    <row r="591" spans="1:1" x14ac:dyDescent="0.25">
      <c r="A591" t="s">
        <v>872</v>
      </c>
    </row>
    <row r="592" spans="1:1" x14ac:dyDescent="0.25">
      <c r="A592" t="s">
        <v>873</v>
      </c>
    </row>
    <row r="593" spans="1:1" x14ac:dyDescent="0.25">
      <c r="A593" t="s">
        <v>874</v>
      </c>
    </row>
    <row r="594" spans="1:1" x14ac:dyDescent="0.25">
      <c r="A594" t="s">
        <v>325</v>
      </c>
    </row>
    <row r="595" spans="1:1" x14ac:dyDescent="0.25">
      <c r="A595" t="s">
        <v>875</v>
      </c>
    </row>
    <row r="596" spans="1:1" x14ac:dyDescent="0.25">
      <c r="A596" t="s">
        <v>222</v>
      </c>
    </row>
    <row r="597" spans="1:1" x14ac:dyDescent="0.25">
      <c r="A597" t="s">
        <v>876</v>
      </c>
    </row>
    <row r="598" spans="1:1" x14ac:dyDescent="0.25">
      <c r="A598" t="s">
        <v>877</v>
      </c>
    </row>
    <row r="599" spans="1:1" x14ac:dyDescent="0.25">
      <c r="A599" t="s">
        <v>878</v>
      </c>
    </row>
    <row r="600" spans="1:1" x14ac:dyDescent="0.25">
      <c r="A600" t="s">
        <v>223</v>
      </c>
    </row>
    <row r="601" spans="1:1" x14ac:dyDescent="0.25">
      <c r="A601" t="s">
        <v>879</v>
      </c>
    </row>
    <row r="602" spans="1:1" x14ac:dyDescent="0.25">
      <c r="A602" t="s">
        <v>880</v>
      </c>
    </row>
    <row r="603" spans="1:1" x14ac:dyDescent="0.25">
      <c r="A603" t="s">
        <v>881</v>
      </c>
    </row>
    <row r="604" spans="1:1" x14ac:dyDescent="0.25">
      <c r="A604" t="s">
        <v>882</v>
      </c>
    </row>
    <row r="605" spans="1:1" x14ac:dyDescent="0.25">
      <c r="A605" t="s">
        <v>224</v>
      </c>
    </row>
    <row r="606" spans="1:1" x14ac:dyDescent="0.25">
      <c r="A606" t="s">
        <v>225</v>
      </c>
    </row>
    <row r="607" spans="1:1" x14ac:dyDescent="0.25">
      <c r="A607" t="s">
        <v>883</v>
      </c>
    </row>
    <row r="608" spans="1:1" x14ac:dyDescent="0.25">
      <c r="A608" t="s">
        <v>226</v>
      </c>
    </row>
    <row r="609" spans="1:1" x14ac:dyDescent="0.25">
      <c r="A609" t="s">
        <v>227</v>
      </c>
    </row>
    <row r="610" spans="1:1" x14ac:dyDescent="0.25">
      <c r="A610" t="s">
        <v>884</v>
      </c>
    </row>
    <row r="611" spans="1:1" x14ac:dyDescent="0.25">
      <c r="A611" t="s">
        <v>228</v>
      </c>
    </row>
    <row r="612" spans="1:1" x14ac:dyDescent="0.25">
      <c r="A612" t="s">
        <v>229</v>
      </c>
    </row>
    <row r="613" spans="1:1" x14ac:dyDescent="0.25">
      <c r="A613" t="s">
        <v>885</v>
      </c>
    </row>
    <row r="614" spans="1:1" x14ac:dyDescent="0.25">
      <c r="A614" t="s">
        <v>886</v>
      </c>
    </row>
    <row r="615" spans="1:1" x14ac:dyDescent="0.25">
      <c r="A615" t="s">
        <v>887</v>
      </c>
    </row>
    <row r="616" spans="1:1" x14ac:dyDescent="0.25">
      <c r="A616" t="s">
        <v>888</v>
      </c>
    </row>
    <row r="617" spans="1:1" x14ac:dyDescent="0.25">
      <c r="A617" t="s">
        <v>889</v>
      </c>
    </row>
    <row r="618" spans="1:1" x14ac:dyDescent="0.25">
      <c r="A618" t="s">
        <v>890</v>
      </c>
    </row>
    <row r="619" spans="1:1" x14ac:dyDescent="0.25">
      <c r="A619" t="s">
        <v>891</v>
      </c>
    </row>
    <row r="620" spans="1:1" x14ac:dyDescent="0.25">
      <c r="A620" t="s">
        <v>892</v>
      </c>
    </row>
    <row r="621" spans="1:1" x14ac:dyDescent="0.25">
      <c r="A621" t="s">
        <v>230</v>
      </c>
    </row>
    <row r="622" spans="1:1" x14ac:dyDescent="0.25">
      <c r="A622" t="s">
        <v>231</v>
      </c>
    </row>
    <row r="623" spans="1:1" x14ac:dyDescent="0.25">
      <c r="A623" t="s">
        <v>232</v>
      </c>
    </row>
    <row r="624" spans="1:1" x14ac:dyDescent="0.25">
      <c r="A624" t="s">
        <v>893</v>
      </c>
    </row>
    <row r="625" spans="1:1" x14ac:dyDescent="0.25">
      <c r="A625" t="s">
        <v>233</v>
      </c>
    </row>
    <row r="626" spans="1:1" x14ac:dyDescent="0.25">
      <c r="A626" t="s">
        <v>894</v>
      </c>
    </row>
    <row r="627" spans="1:1" x14ac:dyDescent="0.25">
      <c r="A627" t="s">
        <v>234</v>
      </c>
    </row>
    <row r="628" spans="1:1" x14ac:dyDescent="0.25">
      <c r="A628" t="s">
        <v>235</v>
      </c>
    </row>
    <row r="629" spans="1:1" x14ac:dyDescent="0.25">
      <c r="A629" t="s">
        <v>895</v>
      </c>
    </row>
    <row r="630" spans="1:1" x14ac:dyDescent="0.25">
      <c r="A630" t="s">
        <v>236</v>
      </c>
    </row>
    <row r="631" spans="1:1" x14ac:dyDescent="0.25">
      <c r="A631" t="s">
        <v>896</v>
      </c>
    </row>
    <row r="632" spans="1:1" x14ac:dyDescent="0.25">
      <c r="A632" t="s">
        <v>897</v>
      </c>
    </row>
    <row r="633" spans="1:1" x14ac:dyDescent="0.25">
      <c r="A633" t="s">
        <v>898</v>
      </c>
    </row>
    <row r="634" spans="1:1" x14ac:dyDescent="0.25">
      <c r="A634" t="s">
        <v>899</v>
      </c>
    </row>
    <row r="635" spans="1:1" x14ac:dyDescent="0.25">
      <c r="A635" t="s">
        <v>900</v>
      </c>
    </row>
    <row r="636" spans="1:1" x14ac:dyDescent="0.25">
      <c r="A636" t="s">
        <v>901</v>
      </c>
    </row>
    <row r="637" spans="1:1" x14ac:dyDescent="0.25">
      <c r="A637" t="s">
        <v>237</v>
      </c>
    </row>
    <row r="638" spans="1:1" x14ac:dyDescent="0.25">
      <c r="A638" t="s">
        <v>238</v>
      </c>
    </row>
    <row r="639" spans="1:1" x14ac:dyDescent="0.25">
      <c r="A639" t="s">
        <v>239</v>
      </c>
    </row>
    <row r="640" spans="1:1" x14ac:dyDescent="0.25">
      <c r="A640" t="s">
        <v>902</v>
      </c>
    </row>
    <row r="641" spans="1:1" x14ac:dyDescent="0.25">
      <c r="A641" t="s">
        <v>240</v>
      </c>
    </row>
    <row r="642" spans="1:1" x14ac:dyDescent="0.25">
      <c r="A642" t="s">
        <v>241</v>
      </c>
    </row>
    <row r="643" spans="1:1" x14ac:dyDescent="0.25">
      <c r="A643" t="s">
        <v>242</v>
      </c>
    </row>
    <row r="644" spans="1:1" x14ac:dyDescent="0.25">
      <c r="A644" t="s">
        <v>903</v>
      </c>
    </row>
    <row r="645" spans="1:1" x14ac:dyDescent="0.25">
      <c r="A645" t="s">
        <v>243</v>
      </c>
    </row>
    <row r="646" spans="1:1" x14ac:dyDescent="0.25">
      <c r="A646" t="s">
        <v>904</v>
      </c>
    </row>
    <row r="647" spans="1:1" x14ac:dyDescent="0.25">
      <c r="A647" t="s">
        <v>905</v>
      </c>
    </row>
    <row r="648" spans="1:1" x14ac:dyDescent="0.25">
      <c r="A648" t="s">
        <v>906</v>
      </c>
    </row>
    <row r="649" spans="1:1" x14ac:dyDescent="0.25">
      <c r="A649" t="s">
        <v>907</v>
      </c>
    </row>
    <row r="650" spans="1:1" x14ac:dyDescent="0.25">
      <c r="A650" t="s">
        <v>244</v>
      </c>
    </row>
    <row r="651" spans="1:1" x14ac:dyDescent="0.25">
      <c r="A651" t="s">
        <v>245</v>
      </c>
    </row>
    <row r="652" spans="1:1" x14ac:dyDescent="0.25">
      <c r="A652" t="s">
        <v>246</v>
      </c>
    </row>
    <row r="653" spans="1:1" x14ac:dyDescent="0.25">
      <c r="A653" t="s">
        <v>247</v>
      </c>
    </row>
    <row r="654" spans="1:1" x14ac:dyDescent="0.25">
      <c r="A654" t="s">
        <v>908</v>
      </c>
    </row>
    <row r="655" spans="1:1" x14ac:dyDescent="0.25">
      <c r="A655" t="s">
        <v>909</v>
      </c>
    </row>
    <row r="656" spans="1:1" x14ac:dyDescent="0.25">
      <c r="A656" t="s">
        <v>910</v>
      </c>
    </row>
    <row r="657" spans="1:1" x14ac:dyDescent="0.25">
      <c r="A657" t="s">
        <v>911</v>
      </c>
    </row>
    <row r="658" spans="1:1" x14ac:dyDescent="0.25">
      <c r="A658" t="s">
        <v>912</v>
      </c>
    </row>
    <row r="659" spans="1:1" x14ac:dyDescent="0.25">
      <c r="A659" t="s">
        <v>913</v>
      </c>
    </row>
    <row r="660" spans="1:1" x14ac:dyDescent="0.25">
      <c r="A660" t="s">
        <v>914</v>
      </c>
    </row>
    <row r="661" spans="1:1" x14ac:dyDescent="0.25">
      <c r="A661" t="s">
        <v>915</v>
      </c>
    </row>
    <row r="662" spans="1:1" x14ac:dyDescent="0.25">
      <c r="A662" t="s">
        <v>916</v>
      </c>
    </row>
    <row r="663" spans="1:1" x14ac:dyDescent="0.25">
      <c r="A663" t="s">
        <v>917</v>
      </c>
    </row>
    <row r="664" spans="1:1" x14ac:dyDescent="0.25">
      <c r="A664" t="s">
        <v>918</v>
      </c>
    </row>
    <row r="665" spans="1:1" x14ac:dyDescent="0.25">
      <c r="A665" t="s">
        <v>919</v>
      </c>
    </row>
    <row r="666" spans="1:1" x14ac:dyDescent="0.25">
      <c r="A666" t="s">
        <v>248</v>
      </c>
    </row>
    <row r="667" spans="1:1" x14ac:dyDescent="0.25">
      <c r="A667" t="s">
        <v>920</v>
      </c>
    </row>
    <row r="668" spans="1:1" x14ac:dyDescent="0.25">
      <c r="A668" t="s">
        <v>249</v>
      </c>
    </row>
    <row r="669" spans="1:1" x14ac:dyDescent="0.25">
      <c r="A669" t="s">
        <v>921</v>
      </c>
    </row>
    <row r="670" spans="1:1" x14ac:dyDescent="0.25">
      <c r="A670" t="s">
        <v>250</v>
      </c>
    </row>
    <row r="671" spans="1:1" x14ac:dyDescent="0.25">
      <c r="A671" t="s">
        <v>922</v>
      </c>
    </row>
    <row r="672" spans="1:1" x14ac:dyDescent="0.25">
      <c r="A672" t="s">
        <v>923</v>
      </c>
    </row>
    <row r="673" spans="1:1" x14ac:dyDescent="0.25">
      <c r="A673" t="s">
        <v>251</v>
      </c>
    </row>
    <row r="674" spans="1:1" x14ac:dyDescent="0.25">
      <c r="A674" t="s">
        <v>924</v>
      </c>
    </row>
    <row r="675" spans="1:1" x14ac:dyDescent="0.25">
      <c r="A675" t="s">
        <v>925</v>
      </c>
    </row>
    <row r="676" spans="1:1" x14ac:dyDescent="0.25">
      <c r="A676" t="s">
        <v>926</v>
      </c>
    </row>
    <row r="677" spans="1:1" x14ac:dyDescent="0.25">
      <c r="A677" t="s">
        <v>927</v>
      </c>
    </row>
    <row r="678" spans="1:1" x14ac:dyDescent="0.25">
      <c r="A678" t="s">
        <v>928</v>
      </c>
    </row>
    <row r="679" spans="1:1" x14ac:dyDescent="0.25">
      <c r="A679" t="s">
        <v>252</v>
      </c>
    </row>
    <row r="680" spans="1:1" x14ac:dyDescent="0.25">
      <c r="A680" t="s">
        <v>929</v>
      </c>
    </row>
    <row r="681" spans="1:1" x14ac:dyDescent="0.25">
      <c r="A681" t="s">
        <v>930</v>
      </c>
    </row>
    <row r="682" spans="1:1" x14ac:dyDescent="0.25">
      <c r="A682" t="s">
        <v>931</v>
      </c>
    </row>
    <row r="683" spans="1:1" x14ac:dyDescent="0.25">
      <c r="A683" t="s">
        <v>932</v>
      </c>
    </row>
    <row r="684" spans="1:1" x14ac:dyDescent="0.25">
      <c r="A684" t="s">
        <v>933</v>
      </c>
    </row>
    <row r="685" spans="1:1" x14ac:dyDescent="0.25">
      <c r="A685" t="s">
        <v>934</v>
      </c>
    </row>
    <row r="686" spans="1:1" x14ac:dyDescent="0.25">
      <c r="A686" t="s">
        <v>935</v>
      </c>
    </row>
    <row r="687" spans="1:1" x14ac:dyDescent="0.25">
      <c r="A687" t="s">
        <v>936</v>
      </c>
    </row>
    <row r="688" spans="1:1" x14ac:dyDescent="0.25">
      <c r="A688" t="s">
        <v>937</v>
      </c>
    </row>
    <row r="689" spans="1:1" x14ac:dyDescent="0.25">
      <c r="A689" t="s">
        <v>938</v>
      </c>
    </row>
    <row r="690" spans="1:1" x14ac:dyDescent="0.25">
      <c r="A690" t="s">
        <v>939</v>
      </c>
    </row>
    <row r="691" spans="1:1" x14ac:dyDescent="0.25">
      <c r="A691" t="s">
        <v>940</v>
      </c>
    </row>
    <row r="692" spans="1:1" x14ac:dyDescent="0.25">
      <c r="A692" t="s">
        <v>941</v>
      </c>
    </row>
    <row r="693" spans="1:1" x14ac:dyDescent="0.25">
      <c r="A693" t="s">
        <v>942</v>
      </c>
    </row>
    <row r="694" spans="1:1" x14ac:dyDescent="0.25">
      <c r="A694" t="s">
        <v>943</v>
      </c>
    </row>
    <row r="695" spans="1:1" x14ac:dyDescent="0.25">
      <c r="A695" t="s">
        <v>944</v>
      </c>
    </row>
    <row r="696" spans="1:1" x14ac:dyDescent="0.25">
      <c r="A696" t="s">
        <v>253</v>
      </c>
    </row>
    <row r="697" spans="1:1" x14ac:dyDescent="0.25">
      <c r="A697" t="s">
        <v>945</v>
      </c>
    </row>
    <row r="698" spans="1:1" x14ac:dyDescent="0.25">
      <c r="A698" t="s">
        <v>946</v>
      </c>
    </row>
    <row r="699" spans="1:1" x14ac:dyDescent="0.25">
      <c r="A699" t="s">
        <v>947</v>
      </c>
    </row>
    <row r="700" spans="1:1" x14ac:dyDescent="0.25">
      <c r="A700" t="s">
        <v>948</v>
      </c>
    </row>
    <row r="701" spans="1:1" x14ac:dyDescent="0.25">
      <c r="A701" t="s">
        <v>949</v>
      </c>
    </row>
    <row r="702" spans="1:1" x14ac:dyDescent="0.25">
      <c r="A702" t="s">
        <v>950</v>
      </c>
    </row>
    <row r="703" spans="1:1" x14ac:dyDescent="0.25">
      <c r="A703" t="s">
        <v>254</v>
      </c>
    </row>
    <row r="704" spans="1:1" x14ac:dyDescent="0.25">
      <c r="A704" t="s">
        <v>951</v>
      </c>
    </row>
    <row r="705" spans="1:1" x14ac:dyDescent="0.25">
      <c r="A705" t="s">
        <v>952</v>
      </c>
    </row>
    <row r="706" spans="1:1" x14ac:dyDescent="0.25">
      <c r="A706" t="s">
        <v>953</v>
      </c>
    </row>
    <row r="707" spans="1:1" x14ac:dyDescent="0.25">
      <c r="A707" t="s">
        <v>332</v>
      </c>
    </row>
    <row r="708" spans="1:1" x14ac:dyDescent="0.25">
      <c r="A708" t="s">
        <v>954</v>
      </c>
    </row>
    <row r="709" spans="1:1" x14ac:dyDescent="0.25">
      <c r="A709" t="s">
        <v>955</v>
      </c>
    </row>
    <row r="710" spans="1:1" x14ac:dyDescent="0.25">
      <c r="A710" t="s">
        <v>956</v>
      </c>
    </row>
    <row r="711" spans="1:1" x14ac:dyDescent="0.25">
      <c r="A711" t="s">
        <v>957</v>
      </c>
    </row>
    <row r="712" spans="1:1" x14ac:dyDescent="0.25">
      <c r="A712" t="s">
        <v>958</v>
      </c>
    </row>
    <row r="713" spans="1:1" x14ac:dyDescent="0.25">
      <c r="A713" t="s">
        <v>255</v>
      </c>
    </row>
    <row r="714" spans="1:1" x14ac:dyDescent="0.25">
      <c r="A714" t="s">
        <v>959</v>
      </c>
    </row>
    <row r="715" spans="1:1" x14ac:dyDescent="0.25">
      <c r="A715" t="s">
        <v>960</v>
      </c>
    </row>
    <row r="716" spans="1:1" x14ac:dyDescent="0.25">
      <c r="A716" t="s">
        <v>961</v>
      </c>
    </row>
    <row r="717" spans="1:1" x14ac:dyDescent="0.25">
      <c r="A717" t="s">
        <v>962</v>
      </c>
    </row>
    <row r="718" spans="1:1" x14ac:dyDescent="0.25">
      <c r="A718" t="s">
        <v>963</v>
      </c>
    </row>
    <row r="719" spans="1:1" x14ac:dyDescent="0.25">
      <c r="A719" t="s">
        <v>964</v>
      </c>
    </row>
    <row r="720" spans="1:1" x14ac:dyDescent="0.25">
      <c r="A720" t="s">
        <v>965</v>
      </c>
    </row>
    <row r="721" spans="1:1" x14ac:dyDescent="0.25">
      <c r="A721" t="s">
        <v>966</v>
      </c>
    </row>
    <row r="722" spans="1:1" x14ac:dyDescent="0.25">
      <c r="A722" t="s">
        <v>967</v>
      </c>
    </row>
    <row r="723" spans="1:1" x14ac:dyDescent="0.25">
      <c r="A723" t="s">
        <v>968</v>
      </c>
    </row>
    <row r="724" spans="1:1" x14ac:dyDescent="0.25">
      <c r="A724" t="s">
        <v>969</v>
      </c>
    </row>
    <row r="725" spans="1:1" x14ac:dyDescent="0.25">
      <c r="A725" t="s">
        <v>970</v>
      </c>
    </row>
    <row r="726" spans="1:1" x14ac:dyDescent="0.25">
      <c r="A726" t="s">
        <v>971</v>
      </c>
    </row>
    <row r="727" spans="1:1" x14ac:dyDescent="0.25">
      <c r="A727" t="s">
        <v>972</v>
      </c>
    </row>
    <row r="728" spans="1:1" x14ac:dyDescent="0.25">
      <c r="A728" t="s">
        <v>973</v>
      </c>
    </row>
    <row r="729" spans="1:1" x14ac:dyDescent="0.25">
      <c r="A729" t="s">
        <v>974</v>
      </c>
    </row>
    <row r="730" spans="1:1" x14ac:dyDescent="0.25">
      <c r="A730" t="s">
        <v>975</v>
      </c>
    </row>
    <row r="731" spans="1:1" x14ac:dyDescent="0.25">
      <c r="A731" t="s">
        <v>256</v>
      </c>
    </row>
    <row r="732" spans="1:1" x14ac:dyDescent="0.25">
      <c r="A732" t="s">
        <v>976</v>
      </c>
    </row>
    <row r="733" spans="1:1" x14ac:dyDescent="0.25">
      <c r="A733" t="s">
        <v>977</v>
      </c>
    </row>
    <row r="734" spans="1:1" x14ac:dyDescent="0.25">
      <c r="A734" t="s">
        <v>978</v>
      </c>
    </row>
    <row r="735" spans="1:1" x14ac:dyDescent="0.25">
      <c r="A735" t="s">
        <v>979</v>
      </c>
    </row>
    <row r="736" spans="1:1" x14ac:dyDescent="0.25">
      <c r="A736" t="s">
        <v>980</v>
      </c>
    </row>
    <row r="737" spans="1:1" x14ac:dyDescent="0.25">
      <c r="A737" t="s">
        <v>981</v>
      </c>
    </row>
    <row r="738" spans="1:1" x14ac:dyDescent="0.25">
      <c r="A738" t="s">
        <v>982</v>
      </c>
    </row>
    <row r="739" spans="1:1" x14ac:dyDescent="0.25">
      <c r="A739" t="s">
        <v>983</v>
      </c>
    </row>
    <row r="740" spans="1:1" x14ac:dyDescent="0.25">
      <c r="A740" t="s">
        <v>257</v>
      </c>
    </row>
    <row r="741" spans="1:1" x14ac:dyDescent="0.25">
      <c r="A741" t="s">
        <v>984</v>
      </c>
    </row>
    <row r="742" spans="1:1" x14ac:dyDescent="0.25">
      <c r="A742" t="s">
        <v>985</v>
      </c>
    </row>
    <row r="743" spans="1:1" x14ac:dyDescent="0.25">
      <c r="A743" t="s">
        <v>986</v>
      </c>
    </row>
    <row r="744" spans="1:1" x14ac:dyDescent="0.25">
      <c r="A744" t="s">
        <v>987</v>
      </c>
    </row>
    <row r="745" spans="1:1" x14ac:dyDescent="0.25">
      <c r="A745" t="s">
        <v>988</v>
      </c>
    </row>
    <row r="746" spans="1:1" x14ac:dyDescent="0.25">
      <c r="A746" t="s">
        <v>989</v>
      </c>
    </row>
    <row r="747" spans="1:1" x14ac:dyDescent="0.25">
      <c r="A747" t="s">
        <v>990</v>
      </c>
    </row>
    <row r="748" spans="1:1" x14ac:dyDescent="0.25">
      <c r="A748" t="s">
        <v>991</v>
      </c>
    </row>
    <row r="749" spans="1:1" x14ac:dyDescent="0.25">
      <c r="A749" t="s">
        <v>992</v>
      </c>
    </row>
    <row r="750" spans="1:1" x14ac:dyDescent="0.25">
      <c r="A750" t="s">
        <v>993</v>
      </c>
    </row>
    <row r="751" spans="1:1" x14ac:dyDescent="0.25">
      <c r="A751" t="s">
        <v>994</v>
      </c>
    </row>
    <row r="752" spans="1:1" x14ac:dyDescent="0.25">
      <c r="A752" t="s">
        <v>995</v>
      </c>
    </row>
    <row r="753" spans="1:1" x14ac:dyDescent="0.25">
      <c r="A753" t="s">
        <v>996</v>
      </c>
    </row>
    <row r="754" spans="1:1" x14ac:dyDescent="0.25">
      <c r="A754" t="s">
        <v>997</v>
      </c>
    </row>
    <row r="755" spans="1:1" x14ac:dyDescent="0.25">
      <c r="A755" t="s">
        <v>998</v>
      </c>
    </row>
    <row r="756" spans="1:1" x14ac:dyDescent="0.25">
      <c r="A756" t="s">
        <v>999</v>
      </c>
    </row>
    <row r="757" spans="1:1" x14ac:dyDescent="0.25">
      <c r="A757" t="s">
        <v>1000</v>
      </c>
    </row>
    <row r="758" spans="1:1" x14ac:dyDescent="0.25">
      <c r="A758" t="s">
        <v>1001</v>
      </c>
    </row>
    <row r="759" spans="1:1" x14ac:dyDescent="0.25">
      <c r="A759" t="s">
        <v>1002</v>
      </c>
    </row>
    <row r="760" spans="1:1" x14ac:dyDescent="0.25">
      <c r="A760" t="s">
        <v>1003</v>
      </c>
    </row>
    <row r="761" spans="1:1" x14ac:dyDescent="0.25">
      <c r="A761" t="s">
        <v>258</v>
      </c>
    </row>
    <row r="762" spans="1:1" x14ac:dyDescent="0.25">
      <c r="A762" t="s">
        <v>1004</v>
      </c>
    </row>
    <row r="763" spans="1:1" x14ac:dyDescent="0.25">
      <c r="A763" t="s">
        <v>259</v>
      </c>
    </row>
    <row r="764" spans="1:1" x14ac:dyDescent="0.25">
      <c r="A764" t="s">
        <v>260</v>
      </c>
    </row>
    <row r="765" spans="1:1" x14ac:dyDescent="0.25">
      <c r="A765" t="s">
        <v>261</v>
      </c>
    </row>
    <row r="766" spans="1:1" x14ac:dyDescent="0.25">
      <c r="A766" t="s">
        <v>1005</v>
      </c>
    </row>
    <row r="767" spans="1:1" x14ac:dyDescent="0.25">
      <c r="A767" t="s">
        <v>1006</v>
      </c>
    </row>
    <row r="768" spans="1:1" x14ac:dyDescent="0.25">
      <c r="A768" t="s">
        <v>1007</v>
      </c>
    </row>
    <row r="769" spans="1:1" x14ac:dyDescent="0.25">
      <c r="A769" t="s">
        <v>1008</v>
      </c>
    </row>
    <row r="770" spans="1:1" x14ac:dyDescent="0.25">
      <c r="A770" t="s">
        <v>1009</v>
      </c>
    </row>
    <row r="771" spans="1:1" x14ac:dyDescent="0.25">
      <c r="A771" t="s">
        <v>1010</v>
      </c>
    </row>
    <row r="772" spans="1:1" x14ac:dyDescent="0.25">
      <c r="A772" t="s">
        <v>1011</v>
      </c>
    </row>
    <row r="773" spans="1:1" x14ac:dyDescent="0.25">
      <c r="A773" t="s">
        <v>1012</v>
      </c>
    </row>
    <row r="774" spans="1:1" x14ac:dyDescent="0.25">
      <c r="A774" t="s">
        <v>1013</v>
      </c>
    </row>
    <row r="775" spans="1:1" x14ac:dyDescent="0.25">
      <c r="A775" t="s">
        <v>1014</v>
      </c>
    </row>
    <row r="776" spans="1:1" x14ac:dyDescent="0.25">
      <c r="A776" t="s">
        <v>1015</v>
      </c>
    </row>
    <row r="777" spans="1:1" x14ac:dyDescent="0.25">
      <c r="A777" t="s">
        <v>1016</v>
      </c>
    </row>
    <row r="778" spans="1:1" x14ac:dyDescent="0.25">
      <c r="A778" t="s">
        <v>262</v>
      </c>
    </row>
    <row r="779" spans="1:1" x14ac:dyDescent="0.25">
      <c r="A779" t="s">
        <v>1017</v>
      </c>
    </row>
    <row r="780" spans="1:1" x14ac:dyDescent="0.25">
      <c r="A780" t="s">
        <v>263</v>
      </c>
    </row>
    <row r="781" spans="1:1" x14ac:dyDescent="0.25">
      <c r="A781" t="s">
        <v>1018</v>
      </c>
    </row>
    <row r="782" spans="1:1" x14ac:dyDescent="0.25">
      <c r="A782" t="s">
        <v>1019</v>
      </c>
    </row>
    <row r="783" spans="1:1" x14ac:dyDescent="0.25">
      <c r="A783" t="s">
        <v>1020</v>
      </c>
    </row>
    <row r="784" spans="1:1" x14ac:dyDescent="0.25">
      <c r="A784" t="s">
        <v>264</v>
      </c>
    </row>
    <row r="785" spans="1:1" x14ac:dyDescent="0.25">
      <c r="A785" t="s">
        <v>1021</v>
      </c>
    </row>
    <row r="786" spans="1:1" x14ac:dyDescent="0.25">
      <c r="A786" t="s">
        <v>265</v>
      </c>
    </row>
    <row r="787" spans="1:1" x14ac:dyDescent="0.25">
      <c r="A787" t="s">
        <v>266</v>
      </c>
    </row>
    <row r="788" spans="1:1" x14ac:dyDescent="0.25">
      <c r="A788" t="s">
        <v>1022</v>
      </c>
    </row>
    <row r="789" spans="1:1" x14ac:dyDescent="0.25">
      <c r="A789" t="s">
        <v>1023</v>
      </c>
    </row>
    <row r="790" spans="1:1" x14ac:dyDescent="0.25">
      <c r="A790" t="s">
        <v>1024</v>
      </c>
    </row>
    <row r="791" spans="1:1" x14ac:dyDescent="0.25">
      <c r="A791" t="s">
        <v>1025</v>
      </c>
    </row>
    <row r="792" spans="1:1" x14ac:dyDescent="0.25">
      <c r="A792" t="s">
        <v>267</v>
      </c>
    </row>
    <row r="793" spans="1:1" x14ac:dyDescent="0.25">
      <c r="A793" t="s">
        <v>268</v>
      </c>
    </row>
    <row r="794" spans="1:1" x14ac:dyDescent="0.25">
      <c r="A794" t="s">
        <v>1026</v>
      </c>
    </row>
    <row r="795" spans="1:1" x14ac:dyDescent="0.25">
      <c r="A795" t="s">
        <v>269</v>
      </c>
    </row>
    <row r="796" spans="1:1" x14ac:dyDescent="0.25">
      <c r="A796" t="s">
        <v>270</v>
      </c>
    </row>
    <row r="797" spans="1:1" x14ac:dyDescent="0.25">
      <c r="A797" t="s">
        <v>271</v>
      </c>
    </row>
    <row r="798" spans="1:1" x14ac:dyDescent="0.25">
      <c r="A798" t="s">
        <v>272</v>
      </c>
    </row>
    <row r="799" spans="1:1" x14ac:dyDescent="0.25">
      <c r="A799" t="s">
        <v>273</v>
      </c>
    </row>
    <row r="800" spans="1:1" x14ac:dyDescent="0.25">
      <c r="A800" t="s">
        <v>274</v>
      </c>
    </row>
    <row r="801" spans="1:1" x14ac:dyDescent="0.25">
      <c r="A801" t="s">
        <v>1027</v>
      </c>
    </row>
    <row r="802" spans="1:1" x14ac:dyDescent="0.25">
      <c r="A802" t="s">
        <v>1028</v>
      </c>
    </row>
    <row r="803" spans="1:1" x14ac:dyDescent="0.25">
      <c r="A803" t="s">
        <v>329</v>
      </c>
    </row>
    <row r="804" spans="1:1" x14ac:dyDescent="0.25">
      <c r="A804" t="s">
        <v>1029</v>
      </c>
    </row>
    <row r="805" spans="1:1" x14ac:dyDescent="0.25">
      <c r="A805" t="s">
        <v>275</v>
      </c>
    </row>
    <row r="806" spans="1:1" x14ac:dyDescent="0.25">
      <c r="A806" t="s">
        <v>1030</v>
      </c>
    </row>
    <row r="807" spans="1:1" x14ac:dyDescent="0.25">
      <c r="A807" t="s">
        <v>276</v>
      </c>
    </row>
    <row r="808" spans="1:1" x14ac:dyDescent="0.25">
      <c r="A808" t="s">
        <v>277</v>
      </c>
    </row>
    <row r="809" spans="1:1" x14ac:dyDescent="0.25">
      <c r="A809" t="s">
        <v>278</v>
      </c>
    </row>
    <row r="810" spans="1:1" x14ac:dyDescent="0.25">
      <c r="A810" t="s">
        <v>1031</v>
      </c>
    </row>
    <row r="811" spans="1:1" x14ac:dyDescent="0.25">
      <c r="A811" t="s">
        <v>1032</v>
      </c>
    </row>
    <row r="812" spans="1:1" x14ac:dyDescent="0.25">
      <c r="A812" t="s">
        <v>1033</v>
      </c>
    </row>
    <row r="813" spans="1:1" x14ac:dyDescent="0.25">
      <c r="A813" t="s">
        <v>1034</v>
      </c>
    </row>
    <row r="814" spans="1:1" x14ac:dyDescent="0.25">
      <c r="A814" t="s">
        <v>279</v>
      </c>
    </row>
    <row r="815" spans="1:1" x14ac:dyDescent="0.25">
      <c r="A815" t="s">
        <v>280</v>
      </c>
    </row>
    <row r="816" spans="1:1" x14ac:dyDescent="0.25">
      <c r="A816" t="s">
        <v>1035</v>
      </c>
    </row>
    <row r="817" spans="1:1" x14ac:dyDescent="0.25">
      <c r="A817" t="s">
        <v>281</v>
      </c>
    </row>
    <row r="818" spans="1:1" x14ac:dyDescent="0.25">
      <c r="A818" t="s">
        <v>282</v>
      </c>
    </row>
    <row r="819" spans="1:1" x14ac:dyDescent="0.25">
      <c r="A819" t="s">
        <v>1036</v>
      </c>
    </row>
    <row r="820" spans="1:1" x14ac:dyDescent="0.25">
      <c r="A820" t="s">
        <v>1037</v>
      </c>
    </row>
    <row r="821" spans="1:1" x14ac:dyDescent="0.25">
      <c r="A821" t="s">
        <v>283</v>
      </c>
    </row>
    <row r="822" spans="1:1" x14ac:dyDescent="0.25">
      <c r="A822" t="s">
        <v>284</v>
      </c>
    </row>
    <row r="823" spans="1:1" x14ac:dyDescent="0.25">
      <c r="A823" t="s">
        <v>285</v>
      </c>
    </row>
    <row r="824" spans="1:1" x14ac:dyDescent="0.25">
      <c r="A824" t="s">
        <v>286</v>
      </c>
    </row>
    <row r="825" spans="1:1" x14ac:dyDescent="0.25">
      <c r="A825" t="s">
        <v>287</v>
      </c>
    </row>
    <row r="826" spans="1:1" x14ac:dyDescent="0.25">
      <c r="A826" t="s">
        <v>288</v>
      </c>
    </row>
    <row r="827" spans="1:1" x14ac:dyDescent="0.25">
      <c r="A827" t="s">
        <v>1038</v>
      </c>
    </row>
    <row r="828" spans="1:1" x14ac:dyDescent="0.25">
      <c r="A828" t="s">
        <v>1039</v>
      </c>
    </row>
    <row r="829" spans="1:1" x14ac:dyDescent="0.25">
      <c r="A829" t="s">
        <v>1040</v>
      </c>
    </row>
    <row r="830" spans="1:1" x14ac:dyDescent="0.25">
      <c r="A830" t="s">
        <v>1041</v>
      </c>
    </row>
    <row r="831" spans="1:1" x14ac:dyDescent="0.25">
      <c r="A831" t="s">
        <v>1042</v>
      </c>
    </row>
    <row r="832" spans="1:1" x14ac:dyDescent="0.25">
      <c r="A832" t="s">
        <v>1043</v>
      </c>
    </row>
    <row r="833" spans="1:1" x14ac:dyDescent="0.25">
      <c r="A833" t="s">
        <v>289</v>
      </c>
    </row>
    <row r="834" spans="1:1" x14ac:dyDescent="0.25">
      <c r="A834" t="s">
        <v>290</v>
      </c>
    </row>
    <row r="835" spans="1:1" x14ac:dyDescent="0.25">
      <c r="A835" t="s">
        <v>291</v>
      </c>
    </row>
    <row r="836" spans="1:1" x14ac:dyDescent="0.25">
      <c r="A836" t="s">
        <v>1044</v>
      </c>
    </row>
    <row r="837" spans="1:1" x14ac:dyDescent="0.25">
      <c r="A837" t="s">
        <v>292</v>
      </c>
    </row>
    <row r="838" spans="1:1" x14ac:dyDescent="0.25">
      <c r="A838" t="s">
        <v>293</v>
      </c>
    </row>
    <row r="839" spans="1:1" x14ac:dyDescent="0.25">
      <c r="A839" t="s">
        <v>294</v>
      </c>
    </row>
    <row r="840" spans="1:1" x14ac:dyDescent="0.25">
      <c r="A840" t="s">
        <v>1045</v>
      </c>
    </row>
    <row r="841" spans="1:1" x14ac:dyDescent="0.25">
      <c r="A841" t="s">
        <v>1046</v>
      </c>
    </row>
    <row r="842" spans="1:1" x14ac:dyDescent="0.25">
      <c r="A842" t="s">
        <v>1047</v>
      </c>
    </row>
    <row r="843" spans="1:1" x14ac:dyDescent="0.25">
      <c r="A843" t="s">
        <v>1048</v>
      </c>
    </row>
    <row r="844" spans="1:1" x14ac:dyDescent="0.25">
      <c r="A844" t="s">
        <v>1049</v>
      </c>
    </row>
    <row r="845" spans="1:1" x14ac:dyDescent="0.25">
      <c r="A845" t="s">
        <v>1050</v>
      </c>
    </row>
    <row r="846" spans="1:1" x14ac:dyDescent="0.25">
      <c r="A846" t="s">
        <v>1051</v>
      </c>
    </row>
    <row r="847" spans="1:1" x14ac:dyDescent="0.25">
      <c r="A847" t="s">
        <v>1052</v>
      </c>
    </row>
    <row r="848" spans="1:1" x14ac:dyDescent="0.25">
      <c r="A848" t="s">
        <v>1053</v>
      </c>
    </row>
    <row r="849" spans="1:1" x14ac:dyDescent="0.25">
      <c r="A849" t="s">
        <v>295</v>
      </c>
    </row>
    <row r="850" spans="1:1" x14ac:dyDescent="0.25">
      <c r="A850" t="s">
        <v>1054</v>
      </c>
    </row>
    <row r="851" spans="1:1" x14ac:dyDescent="0.25">
      <c r="A851" t="s">
        <v>1055</v>
      </c>
    </row>
    <row r="852" spans="1:1" x14ac:dyDescent="0.25">
      <c r="A852" t="s">
        <v>296</v>
      </c>
    </row>
    <row r="853" spans="1:1" x14ac:dyDescent="0.25">
      <c r="A853" t="s">
        <v>297</v>
      </c>
    </row>
    <row r="854" spans="1:1" x14ac:dyDescent="0.25">
      <c r="A854" t="s">
        <v>298</v>
      </c>
    </row>
    <row r="855" spans="1:1" x14ac:dyDescent="0.25">
      <c r="A855" t="s">
        <v>1056</v>
      </c>
    </row>
    <row r="856" spans="1:1" x14ac:dyDescent="0.25">
      <c r="A856" t="s">
        <v>299</v>
      </c>
    </row>
    <row r="857" spans="1:1" x14ac:dyDescent="0.25">
      <c r="A857" t="s">
        <v>300</v>
      </c>
    </row>
    <row r="858" spans="1:1" x14ac:dyDescent="0.25">
      <c r="A858" t="s">
        <v>301</v>
      </c>
    </row>
    <row r="859" spans="1:1" x14ac:dyDescent="0.25">
      <c r="A859" t="s">
        <v>1057</v>
      </c>
    </row>
    <row r="860" spans="1:1" x14ac:dyDescent="0.25">
      <c r="A860" t="s">
        <v>302</v>
      </c>
    </row>
    <row r="861" spans="1:1" x14ac:dyDescent="0.25">
      <c r="A861" t="s">
        <v>1058</v>
      </c>
    </row>
    <row r="862" spans="1:1" x14ac:dyDescent="0.25">
      <c r="A862" t="s">
        <v>1059</v>
      </c>
    </row>
    <row r="863" spans="1:1" x14ac:dyDescent="0.25">
      <c r="A863" t="s">
        <v>1060</v>
      </c>
    </row>
    <row r="864" spans="1:1" x14ac:dyDescent="0.25">
      <c r="A864" t="s">
        <v>1061</v>
      </c>
    </row>
    <row r="865" spans="1:1" x14ac:dyDescent="0.25">
      <c r="A865" t="s">
        <v>1062</v>
      </c>
    </row>
    <row r="866" spans="1:1" x14ac:dyDescent="0.25">
      <c r="A866" t="s">
        <v>1063</v>
      </c>
    </row>
    <row r="867" spans="1:1" x14ac:dyDescent="0.25">
      <c r="A867" t="s">
        <v>1064</v>
      </c>
    </row>
    <row r="868" spans="1:1" x14ac:dyDescent="0.25">
      <c r="A868" t="s">
        <v>1065</v>
      </c>
    </row>
    <row r="869" spans="1:1" x14ac:dyDescent="0.25">
      <c r="A869" t="s">
        <v>1066</v>
      </c>
    </row>
    <row r="870" spans="1:1" x14ac:dyDescent="0.25">
      <c r="A870" t="s">
        <v>1067</v>
      </c>
    </row>
    <row r="871" spans="1:1" x14ac:dyDescent="0.25">
      <c r="A871" t="s">
        <v>1068</v>
      </c>
    </row>
    <row r="872" spans="1:1" x14ac:dyDescent="0.25">
      <c r="A872" t="s">
        <v>1069</v>
      </c>
    </row>
    <row r="873" spans="1:1" x14ac:dyDescent="0.25">
      <c r="A873" t="s">
        <v>303</v>
      </c>
    </row>
    <row r="874" spans="1:1" x14ac:dyDescent="0.25">
      <c r="A874" t="s">
        <v>304</v>
      </c>
    </row>
    <row r="875" spans="1:1" x14ac:dyDescent="0.25">
      <c r="A875" t="s">
        <v>1070</v>
      </c>
    </row>
    <row r="876" spans="1:1" x14ac:dyDescent="0.25">
      <c r="A876" t="s">
        <v>305</v>
      </c>
    </row>
    <row r="877" spans="1:1" x14ac:dyDescent="0.25">
      <c r="A877" t="s">
        <v>306</v>
      </c>
    </row>
    <row r="878" spans="1:1" x14ac:dyDescent="0.25">
      <c r="A878" t="s">
        <v>307</v>
      </c>
    </row>
    <row r="879" spans="1:1" x14ac:dyDescent="0.25">
      <c r="A879" t="s">
        <v>1071</v>
      </c>
    </row>
    <row r="880" spans="1:1" x14ac:dyDescent="0.25">
      <c r="A880" t="s">
        <v>1072</v>
      </c>
    </row>
    <row r="881" spans="1:1" x14ac:dyDescent="0.25">
      <c r="A881" t="s">
        <v>1073</v>
      </c>
    </row>
    <row r="882" spans="1:1" x14ac:dyDescent="0.25">
      <c r="A882" t="s">
        <v>1074</v>
      </c>
    </row>
    <row r="883" spans="1:1" x14ac:dyDescent="0.25">
      <c r="A883" t="s">
        <v>1075</v>
      </c>
    </row>
    <row r="884" spans="1:1" x14ac:dyDescent="0.25">
      <c r="A884" t="s">
        <v>1076</v>
      </c>
    </row>
    <row r="885" spans="1:1" x14ac:dyDescent="0.25">
      <c r="A885" t="s">
        <v>308</v>
      </c>
    </row>
    <row r="886" spans="1:1" x14ac:dyDescent="0.25">
      <c r="A886" t="s">
        <v>309</v>
      </c>
    </row>
    <row r="887" spans="1:1" x14ac:dyDescent="0.25">
      <c r="A887" t="s">
        <v>310</v>
      </c>
    </row>
    <row r="888" spans="1:1" x14ac:dyDescent="0.25">
      <c r="A888" t="s">
        <v>1077</v>
      </c>
    </row>
    <row r="889" spans="1:1" x14ac:dyDescent="0.25">
      <c r="A889" t="s">
        <v>311</v>
      </c>
    </row>
    <row r="890" spans="1:1" x14ac:dyDescent="0.25">
      <c r="A890" t="s">
        <v>1078</v>
      </c>
    </row>
    <row r="891" spans="1:1" x14ac:dyDescent="0.25">
      <c r="A891" t="s">
        <v>312</v>
      </c>
    </row>
    <row r="892" spans="1:1" x14ac:dyDescent="0.25">
      <c r="A892" t="s">
        <v>1079</v>
      </c>
    </row>
    <row r="893" spans="1:1" x14ac:dyDescent="0.25">
      <c r="A893" t="s">
        <v>313</v>
      </c>
    </row>
    <row r="894" spans="1:1" x14ac:dyDescent="0.25">
      <c r="A894" t="s">
        <v>1080</v>
      </c>
    </row>
    <row r="895" spans="1:1" x14ac:dyDescent="0.25">
      <c r="A895" t="s">
        <v>314</v>
      </c>
    </row>
    <row r="896" spans="1:1" x14ac:dyDescent="0.25">
      <c r="A896" t="s">
        <v>1081</v>
      </c>
    </row>
    <row r="897" spans="1:1" x14ac:dyDescent="0.25">
      <c r="A897" t="s">
        <v>1082</v>
      </c>
    </row>
    <row r="898" spans="1:1" x14ac:dyDescent="0.25">
      <c r="A898" t="s">
        <v>1083</v>
      </c>
    </row>
    <row r="899" spans="1:1" x14ac:dyDescent="0.25">
      <c r="A899" t="s">
        <v>315</v>
      </c>
    </row>
    <row r="900" spans="1:1" x14ac:dyDescent="0.25">
      <c r="A900" t="s">
        <v>316</v>
      </c>
    </row>
    <row r="901" spans="1:1" x14ac:dyDescent="0.25">
      <c r="A901" t="s">
        <v>317</v>
      </c>
    </row>
    <row r="902" spans="1:1" x14ac:dyDescent="0.25">
      <c r="A902" t="s">
        <v>1084</v>
      </c>
    </row>
    <row r="903" spans="1:1" x14ac:dyDescent="0.25">
      <c r="A903" t="s">
        <v>318</v>
      </c>
    </row>
    <row r="904" spans="1:1" x14ac:dyDescent="0.25">
      <c r="A904" t="s">
        <v>1085</v>
      </c>
    </row>
    <row r="905" spans="1:1" x14ac:dyDescent="0.25">
      <c r="A905" t="s">
        <v>1086</v>
      </c>
    </row>
    <row r="906" spans="1:1" x14ac:dyDescent="0.25">
      <c r="A906" t="s">
        <v>319</v>
      </c>
    </row>
    <row r="907" spans="1:1" x14ac:dyDescent="0.25">
      <c r="A907" t="s">
        <v>1087</v>
      </c>
    </row>
    <row r="908" spans="1:1" x14ac:dyDescent="0.25">
      <c r="A908" t="s">
        <v>1088</v>
      </c>
    </row>
    <row r="909" spans="1:1" x14ac:dyDescent="0.25">
      <c r="A909" t="s">
        <v>1089</v>
      </c>
    </row>
    <row r="910" spans="1:1" x14ac:dyDescent="0.25">
      <c r="A910" t="s">
        <v>1090</v>
      </c>
    </row>
    <row r="911" spans="1:1" x14ac:dyDescent="0.25">
      <c r="A911" t="s">
        <v>1091</v>
      </c>
    </row>
    <row r="912" spans="1:1" x14ac:dyDescent="0.25">
      <c r="A912" t="s">
        <v>320</v>
      </c>
    </row>
    <row r="913" spans="1:1" x14ac:dyDescent="0.25">
      <c r="A913" t="s">
        <v>321</v>
      </c>
    </row>
    <row r="914" spans="1:1" x14ac:dyDescent="0.25">
      <c r="A914" t="s">
        <v>1092</v>
      </c>
    </row>
    <row r="915" spans="1:1" x14ac:dyDescent="0.25">
      <c r="A915" t="s">
        <v>1093</v>
      </c>
    </row>
    <row r="916" spans="1:1" x14ac:dyDescent="0.25">
      <c r="A916" t="s">
        <v>1094</v>
      </c>
    </row>
    <row r="917" spans="1:1" x14ac:dyDescent="0.25">
      <c r="A917" t="s">
        <v>1095</v>
      </c>
    </row>
    <row r="918" spans="1:1" x14ac:dyDescent="0.25">
      <c r="A918" t="s">
        <v>1096</v>
      </c>
    </row>
    <row r="919" spans="1:1" x14ac:dyDescent="0.25">
      <c r="A919" t="s">
        <v>1097</v>
      </c>
    </row>
    <row r="920" spans="1:1" x14ac:dyDescent="0.25">
      <c r="A920" t="s">
        <v>1098</v>
      </c>
    </row>
    <row r="921" spans="1:1" x14ac:dyDescent="0.25">
      <c r="A921" t="s">
        <v>1099</v>
      </c>
    </row>
    <row r="922" spans="1:1" x14ac:dyDescent="0.25">
      <c r="A922" t="s">
        <v>1100</v>
      </c>
    </row>
    <row r="923" spans="1:1" x14ac:dyDescent="0.25">
      <c r="A923" t="s">
        <v>1101</v>
      </c>
    </row>
    <row r="924" spans="1:1" x14ac:dyDescent="0.25">
      <c r="A924" t="s">
        <v>1102</v>
      </c>
    </row>
    <row r="925" spans="1:1" x14ac:dyDescent="0.25">
      <c r="A925" t="s">
        <v>1103</v>
      </c>
    </row>
    <row r="926" spans="1:1" x14ac:dyDescent="0.25">
      <c r="A926" t="s">
        <v>1104</v>
      </c>
    </row>
    <row r="927" spans="1:1" x14ac:dyDescent="0.25">
      <c r="A927" t="s">
        <v>1105</v>
      </c>
    </row>
    <row r="928" spans="1:1" x14ac:dyDescent="0.25">
      <c r="A928" t="s">
        <v>322</v>
      </c>
    </row>
    <row r="929" spans="1:1" x14ac:dyDescent="0.25">
      <c r="A929" t="s">
        <v>1106</v>
      </c>
    </row>
    <row r="930" spans="1:1" x14ac:dyDescent="0.25">
      <c r="A930" t="s">
        <v>1107</v>
      </c>
    </row>
    <row r="931" spans="1:1" x14ac:dyDescent="0.25">
      <c r="A931" t="s">
        <v>1108</v>
      </c>
    </row>
    <row r="932" spans="1:1" x14ac:dyDescent="0.25">
      <c r="A932" t="s">
        <v>1109</v>
      </c>
    </row>
    <row r="933" spans="1:1" x14ac:dyDescent="0.25">
      <c r="A933" t="s">
        <v>1110</v>
      </c>
    </row>
    <row r="934" spans="1:1" x14ac:dyDescent="0.25">
      <c r="A934" t="s">
        <v>1111</v>
      </c>
    </row>
    <row r="935" spans="1:1" x14ac:dyDescent="0.25">
      <c r="A935" t="s">
        <v>1112</v>
      </c>
    </row>
    <row r="936" spans="1:1" x14ac:dyDescent="0.25">
      <c r="A936" t="s">
        <v>1113</v>
      </c>
    </row>
    <row r="937" spans="1:1" x14ac:dyDescent="0.25">
      <c r="A937" t="s">
        <v>1114</v>
      </c>
    </row>
    <row r="938" spans="1:1" x14ac:dyDescent="0.25">
      <c r="A938" t="s">
        <v>1115</v>
      </c>
    </row>
    <row r="939" spans="1:1" x14ac:dyDescent="0.25">
      <c r="A939" t="s">
        <v>1116</v>
      </c>
    </row>
    <row r="940" spans="1:1" x14ac:dyDescent="0.25">
      <c r="A940" t="s">
        <v>1117</v>
      </c>
    </row>
    <row r="941" spans="1:1" x14ac:dyDescent="0.25">
      <c r="A941" t="s">
        <v>326</v>
      </c>
    </row>
    <row r="942" spans="1:1" x14ac:dyDescent="0.25">
      <c r="A942" t="s">
        <v>1118</v>
      </c>
    </row>
    <row r="943" spans="1:1" x14ac:dyDescent="0.25">
      <c r="A943" t="s">
        <v>1119</v>
      </c>
    </row>
    <row r="944" spans="1:1" x14ac:dyDescent="0.25">
      <c r="A944" t="s">
        <v>323</v>
      </c>
    </row>
    <row r="945" spans="1:1" x14ac:dyDescent="0.25">
      <c r="A945" t="s">
        <v>1120</v>
      </c>
    </row>
    <row r="946" spans="1:1" x14ac:dyDescent="0.25">
      <c r="A946" t="s">
        <v>1121</v>
      </c>
    </row>
    <row r="947" spans="1:1" x14ac:dyDescent="0.25">
      <c r="A947" t="s">
        <v>1122</v>
      </c>
    </row>
    <row r="948" spans="1:1" x14ac:dyDescent="0.25">
      <c r="A948" t="s"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N13"/>
  <sheetViews>
    <sheetView zoomScaleNormal="100" zoomScaleSheetLayoutView="98" workbookViewId="0">
      <selection activeCell="H11" sqref="H11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1.85546875" style="5" customWidth="1"/>
    <col min="4" max="5" width="13.85546875" style="5" customWidth="1"/>
    <col min="6" max="6" width="11.42578125" style="5" customWidth="1"/>
    <col min="7" max="7" width="16.5703125" style="5" customWidth="1"/>
    <col min="8" max="8" width="12" style="5" customWidth="1"/>
    <col min="9" max="9" width="14.42578125" style="5" customWidth="1"/>
    <col min="10" max="12" width="11.42578125" style="5" customWidth="1"/>
    <col min="13" max="13" width="14.5703125" style="5" customWidth="1"/>
    <col min="14" max="14" width="10.5703125" style="5" customWidth="1"/>
    <col min="15" max="16384" width="8.85546875" style="5"/>
  </cols>
  <sheetData>
    <row r="1" spans="1:14" ht="15" x14ac:dyDescent="0.25">
      <c r="A1" s="77" t="s">
        <v>396</v>
      </c>
      <c r="B1" s="77"/>
      <c r="C1" s="77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ht="15" x14ac:dyDescent="0.25">
      <c r="A3" s="43" t="s">
        <v>1</v>
      </c>
      <c r="B3" s="84"/>
      <c r="C3" s="85"/>
      <c r="D3" s="85"/>
      <c r="E3" s="85"/>
      <c r="F3" s="85"/>
      <c r="G3" s="86"/>
      <c r="H3" s="43" t="s">
        <v>0</v>
      </c>
      <c r="I3" s="18"/>
      <c r="J3" s="17"/>
    </row>
    <row r="4" spans="1:14" ht="15" x14ac:dyDescent="0.25">
      <c r="A4" s="43" t="s">
        <v>2</v>
      </c>
      <c r="B4" s="87" t="s">
        <v>426</v>
      </c>
      <c r="C4" s="88"/>
      <c r="D4" s="88"/>
      <c r="E4" s="88"/>
      <c r="F4" s="88"/>
      <c r="G4" s="88"/>
      <c r="H4" s="88"/>
      <c r="I4" s="89"/>
    </row>
    <row r="6" spans="1:14" s="8" customFormat="1" ht="102.75" customHeight="1" x14ac:dyDescent="0.25">
      <c r="A6" s="6" t="s">
        <v>403</v>
      </c>
      <c r="B6" s="3" t="s">
        <v>10</v>
      </c>
      <c r="C6" s="1" t="s">
        <v>12</v>
      </c>
      <c r="D6" s="3" t="s">
        <v>406</v>
      </c>
      <c r="E6" s="35" t="s">
        <v>487</v>
      </c>
      <c r="F6" s="1" t="s">
        <v>407</v>
      </c>
      <c r="G6" s="1" t="s">
        <v>430</v>
      </c>
      <c r="H6" s="1" t="s">
        <v>408</v>
      </c>
      <c r="I6" s="1" t="s">
        <v>5</v>
      </c>
      <c r="J6" s="1" t="s">
        <v>409</v>
      </c>
      <c r="K6" s="1" t="s">
        <v>410</v>
      </c>
      <c r="L6" s="9" t="s">
        <v>402</v>
      </c>
      <c r="M6" s="9" t="s">
        <v>404</v>
      </c>
      <c r="N6" s="7" t="s">
        <v>405</v>
      </c>
    </row>
    <row r="7" spans="1:14" ht="29.25" customHeight="1" x14ac:dyDescent="0.2">
      <c r="A7" s="13" t="s">
        <v>393</v>
      </c>
      <c r="B7" s="73"/>
      <c r="C7" s="73"/>
      <c r="D7" s="74"/>
      <c r="E7" s="74"/>
      <c r="F7" s="74"/>
      <c r="G7" s="74"/>
      <c r="H7" s="74"/>
      <c r="I7" s="74"/>
      <c r="J7" s="74"/>
      <c r="K7" s="74"/>
      <c r="L7" s="45">
        <f t="shared" ref="L7:L11" si="0">SUM(D7:K7)</f>
        <v>0</v>
      </c>
      <c r="M7" s="75"/>
      <c r="N7" s="46">
        <f>L7-M7</f>
        <v>0</v>
      </c>
    </row>
    <row r="8" spans="1:14" ht="21.6" customHeight="1" x14ac:dyDescent="0.2">
      <c r="A8" s="13" t="s">
        <v>427</v>
      </c>
      <c r="B8" s="73"/>
      <c r="C8" s="73"/>
      <c r="D8" s="74"/>
      <c r="E8" s="74"/>
      <c r="F8" s="74"/>
      <c r="G8" s="74"/>
      <c r="H8" s="74"/>
      <c r="I8" s="74"/>
      <c r="J8" s="74"/>
      <c r="K8" s="74"/>
      <c r="L8" s="45">
        <f t="shared" si="0"/>
        <v>0</v>
      </c>
      <c r="M8" s="75"/>
      <c r="N8" s="46">
        <f t="shared" ref="N8:N11" si="1">L8-M8</f>
        <v>0</v>
      </c>
    </row>
    <row r="9" spans="1:14" ht="101.25" x14ac:dyDescent="0.2">
      <c r="A9" s="19" t="s">
        <v>428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45">
        <f t="shared" si="0"/>
        <v>0</v>
      </c>
      <c r="M9" s="75"/>
      <c r="N9" s="46">
        <f t="shared" si="1"/>
        <v>0</v>
      </c>
    </row>
    <row r="10" spans="1:14" ht="38.1" customHeight="1" x14ac:dyDescent="0.2">
      <c r="A10" s="13" t="s">
        <v>429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45">
        <f t="shared" si="0"/>
        <v>0</v>
      </c>
      <c r="M10" s="75"/>
      <c r="N10" s="46">
        <f t="shared" si="1"/>
        <v>0</v>
      </c>
    </row>
    <row r="11" spans="1:14" ht="24.6" customHeight="1" x14ac:dyDescent="0.2">
      <c r="A11" s="13" t="s">
        <v>389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45">
        <f t="shared" si="0"/>
        <v>0</v>
      </c>
      <c r="M11" s="75"/>
      <c r="N11" s="46">
        <f t="shared" si="1"/>
        <v>0</v>
      </c>
    </row>
    <row r="12" spans="1:14" ht="21.6" customHeight="1" thickBot="1" x14ac:dyDescent="0.25">
      <c r="A12" s="81" t="s">
        <v>6</v>
      </c>
      <c r="B12" s="82"/>
      <c r="C12" s="83"/>
      <c r="D12" s="47">
        <f t="shared" ref="D12:N12" si="2">SUM(D7:D11)</f>
        <v>0</v>
      </c>
      <c r="E12" s="47">
        <f t="shared" si="2"/>
        <v>0</v>
      </c>
      <c r="F12" s="47">
        <f t="shared" si="2"/>
        <v>0</v>
      </c>
      <c r="G12" s="47">
        <f t="shared" si="2"/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8">
        <f t="shared" si="2"/>
        <v>0</v>
      </c>
    </row>
    <row r="13" spans="1:14" ht="67.5" x14ac:dyDescent="0.2">
      <c r="J13" s="12" t="str">
        <f>IF(L12=0,"",IF(J12/L12&gt;0.15,"SUPERA 15%",))</f>
        <v/>
      </c>
      <c r="N13" s="16" t="str">
        <f>IF(N12&gt;72000,"IMPORT SUPERIOR A 72.000","assegureu-vos que aquest import coincideix amb l'import sol·licitat")</f>
        <v>assegureu-vos que aquest import coincideix amb l'import sol·licitat</v>
      </c>
    </row>
  </sheetData>
  <sheetProtection algorithmName="SHA-512" hashValue="HuFgAoIucvD8x/a0l0hU6S0Y08xbkOkX4fN+X6wfjbLJPRM7Ornkzc2Ur2QFZshubUct5GCFN3UNdUmZjCwIOw==" saltValue="KDwNA4Zqq0Ox/GpOGXneEA==" spinCount="100000" sheet="1" formatColumns="0" formatRows="0" autoFilter="0"/>
  <mergeCells count="4">
    <mergeCell ref="A1:C1"/>
    <mergeCell ref="B3:G3"/>
    <mergeCell ref="A12:C12"/>
    <mergeCell ref="B4:I4"/>
  </mergeCells>
  <dataValidations count="3">
    <dataValidation type="decimal" operator="greaterThanOrEqual" allowBlank="1" showInputMessage="1" showErrorMessage="1" sqref="D7:K11 M7:M11">
      <formula1>0</formula1>
    </dataValidation>
    <dataValidation type="textLength" operator="equal" allowBlank="1" showInputMessage="1" showErrorMessage="1" sqref="I3">
      <formula1>9</formula1>
    </dataValidation>
    <dataValidation type="date" allowBlank="1" showInputMessage="1" showErrorMessage="1" error="La data no està compresa dins el període d'actuacions subvencionable" sqref="B7:C11">
      <formula1>45597</formula1>
      <formula2>45961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zoomScaleSheetLayoutView="98" workbookViewId="0">
      <selection activeCell="B9" sqref="B9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1.85546875" style="5" customWidth="1"/>
    <col min="4" max="5" width="13.85546875" style="5" customWidth="1"/>
    <col min="6" max="6" width="11.42578125" style="5" customWidth="1"/>
    <col min="7" max="7" width="16.5703125" style="5" customWidth="1"/>
    <col min="8" max="8" width="12" style="5" customWidth="1"/>
    <col min="9" max="9" width="14.42578125" style="5" customWidth="1"/>
    <col min="10" max="12" width="11.42578125" style="5" customWidth="1"/>
    <col min="13" max="13" width="14.5703125" style="5" customWidth="1"/>
    <col min="14" max="14" width="10.5703125" style="5" customWidth="1"/>
    <col min="15" max="16384" width="8.85546875" style="5"/>
  </cols>
  <sheetData>
    <row r="1" spans="1:14" ht="15" x14ac:dyDescent="0.25">
      <c r="A1" s="77" t="s">
        <v>479</v>
      </c>
      <c r="B1" s="77"/>
      <c r="C1" s="77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ht="15" x14ac:dyDescent="0.25">
      <c r="A3" s="43" t="s">
        <v>1</v>
      </c>
      <c r="B3" s="84"/>
      <c r="C3" s="85"/>
      <c r="D3" s="85"/>
      <c r="E3" s="85"/>
      <c r="F3" s="85"/>
      <c r="G3" s="86"/>
      <c r="H3" s="43" t="s">
        <v>0</v>
      </c>
      <c r="I3" s="18"/>
      <c r="J3" s="17"/>
    </row>
    <row r="4" spans="1:14" ht="15" x14ac:dyDescent="0.25">
      <c r="A4" s="43" t="s">
        <v>2</v>
      </c>
      <c r="B4" s="90" t="s">
        <v>480</v>
      </c>
      <c r="C4" s="91"/>
      <c r="D4" s="91"/>
      <c r="E4" s="91"/>
      <c r="F4" s="91"/>
      <c r="G4" s="91"/>
      <c r="H4" s="91"/>
      <c r="I4" s="92"/>
    </row>
    <row r="6" spans="1:14" s="8" customFormat="1" ht="102.75" customHeight="1" x14ac:dyDescent="0.25">
      <c r="A6" s="33" t="s">
        <v>403</v>
      </c>
      <c r="B6" s="3" t="s">
        <v>10</v>
      </c>
      <c r="C6" s="1" t="s">
        <v>12</v>
      </c>
      <c r="D6" s="3" t="s">
        <v>406</v>
      </c>
      <c r="E6" s="35" t="s">
        <v>487</v>
      </c>
      <c r="F6" s="1" t="s">
        <v>407</v>
      </c>
      <c r="G6" s="1" t="s">
        <v>430</v>
      </c>
      <c r="H6" s="1" t="s">
        <v>408</v>
      </c>
      <c r="I6" s="1" t="s">
        <v>5</v>
      </c>
      <c r="J6" s="1" t="s">
        <v>409</v>
      </c>
      <c r="K6" s="1" t="s">
        <v>410</v>
      </c>
      <c r="L6" s="32" t="s">
        <v>402</v>
      </c>
      <c r="M6" s="32" t="s">
        <v>404</v>
      </c>
      <c r="N6" s="7" t="s">
        <v>405</v>
      </c>
    </row>
    <row r="7" spans="1:14" ht="39" customHeight="1" x14ac:dyDescent="0.2">
      <c r="A7" s="13" t="s">
        <v>393</v>
      </c>
      <c r="B7" s="73"/>
      <c r="C7" s="73"/>
      <c r="D7" s="74"/>
      <c r="E7" s="74"/>
      <c r="F7" s="74"/>
      <c r="G7" s="74"/>
      <c r="H7" s="74"/>
      <c r="I7" s="74"/>
      <c r="J7" s="74"/>
      <c r="K7" s="74"/>
      <c r="L7" s="45">
        <f t="shared" ref="L7:L12" si="0">SUM(D7:K7)</f>
        <v>0</v>
      </c>
      <c r="M7" s="75"/>
      <c r="N7" s="46">
        <f>L7-M7</f>
        <v>0</v>
      </c>
    </row>
    <row r="8" spans="1:14" ht="81" customHeight="1" x14ac:dyDescent="0.2">
      <c r="A8" s="19" t="s">
        <v>481</v>
      </c>
      <c r="B8" s="73"/>
      <c r="C8" s="73"/>
      <c r="D8" s="74"/>
      <c r="E8" s="74"/>
      <c r="F8" s="74"/>
      <c r="G8" s="74"/>
      <c r="H8" s="74"/>
      <c r="I8" s="74"/>
      <c r="J8" s="74"/>
      <c r="K8" s="74"/>
      <c r="L8" s="45">
        <f t="shared" si="0"/>
        <v>0</v>
      </c>
      <c r="M8" s="75"/>
      <c r="N8" s="46">
        <f t="shared" ref="N8:N12" si="1">L8-M8</f>
        <v>0</v>
      </c>
    </row>
    <row r="9" spans="1:14" ht="102" customHeight="1" x14ac:dyDescent="0.2">
      <c r="A9" s="19" t="s">
        <v>482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45">
        <f t="shared" si="0"/>
        <v>0</v>
      </c>
      <c r="M9" s="75"/>
      <c r="N9" s="46">
        <f t="shared" si="1"/>
        <v>0</v>
      </c>
    </row>
    <row r="10" spans="1:14" ht="80.25" customHeight="1" x14ac:dyDescent="0.2">
      <c r="A10" s="19" t="s">
        <v>483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45">
        <f t="shared" si="0"/>
        <v>0</v>
      </c>
      <c r="M10" s="75"/>
      <c r="N10" s="46">
        <f t="shared" si="1"/>
        <v>0</v>
      </c>
    </row>
    <row r="11" spans="1:14" ht="43.5" customHeight="1" x14ac:dyDescent="0.2">
      <c r="A11" s="13" t="s">
        <v>484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45">
        <f t="shared" si="0"/>
        <v>0</v>
      </c>
      <c r="M11" s="75"/>
      <c r="N11" s="46">
        <f t="shared" si="1"/>
        <v>0</v>
      </c>
    </row>
    <row r="12" spans="1:14" ht="39" customHeight="1" x14ac:dyDescent="0.2">
      <c r="A12" s="13" t="s">
        <v>392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45">
        <f t="shared" si="0"/>
        <v>0</v>
      </c>
      <c r="M12" s="75"/>
      <c r="N12" s="46">
        <f t="shared" si="1"/>
        <v>0</v>
      </c>
    </row>
    <row r="13" spans="1:14" ht="23.1" customHeight="1" thickBot="1" x14ac:dyDescent="0.25">
      <c r="A13" s="81" t="s">
        <v>6</v>
      </c>
      <c r="B13" s="82"/>
      <c r="C13" s="83"/>
      <c r="D13" s="47">
        <f t="shared" ref="D13:N13" si="2">SUM(D7:D12)</f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  <c r="I13" s="47">
        <f t="shared" si="2"/>
        <v>0</v>
      </c>
      <c r="J13" s="47">
        <f t="shared" si="2"/>
        <v>0</v>
      </c>
      <c r="K13" s="47">
        <f t="shared" si="2"/>
        <v>0</v>
      </c>
      <c r="L13" s="47">
        <f t="shared" si="2"/>
        <v>0</v>
      </c>
      <c r="M13" s="47">
        <f t="shared" si="2"/>
        <v>0</v>
      </c>
      <c r="N13" s="48">
        <f t="shared" si="2"/>
        <v>0</v>
      </c>
    </row>
    <row r="14" spans="1:14" ht="67.5" x14ac:dyDescent="0.2">
      <c r="J14" s="12" t="str">
        <f>IF(L13=0,"",IF(J13/L13&gt;0.15,"SUPERA 15%",))</f>
        <v/>
      </c>
      <c r="N14" s="16" t="str">
        <f>IF(N13&gt;36000,"IMPORT SUPERIOR A 36.000","assegureu-vos que aquest import coincideix amb l'import sol·licitat")</f>
        <v>assegureu-vos que aquest import coincideix amb l'import sol·licitat</v>
      </c>
    </row>
  </sheetData>
  <sheetProtection algorithmName="SHA-512" hashValue="La7UISulwzUaqXDCSB/4xs0DX/kbR64F+9WcfuADvLvAWqGl9J/F0qpnHOcaxbNgUANDZ1pqHHlUoaktVwPDTg==" saltValue="iP6led2HDXtA5PaBtExr6w==" spinCount="100000" sheet="1" formatColumns="0" formatRows="0" autoFilter="0"/>
  <mergeCells count="4">
    <mergeCell ref="A1:C1"/>
    <mergeCell ref="B3:G3"/>
    <mergeCell ref="B4:I4"/>
    <mergeCell ref="A13:C13"/>
  </mergeCells>
  <dataValidations count="3">
    <dataValidation type="textLength" operator="equal" allowBlank="1" showInputMessage="1" showErrorMessage="1" sqref="I3">
      <formula1>9</formula1>
    </dataValidation>
    <dataValidation type="decimal" operator="greaterThanOrEqual" allowBlank="1" showInputMessage="1" showErrorMessage="1" sqref="M7:M12 D7:K12">
      <formula1>0</formula1>
    </dataValidation>
    <dataValidation type="date" allowBlank="1" showInputMessage="1" showErrorMessage="1" error="La data no està compresa dins el període d'actuacions subvencionable" sqref="B7:C12">
      <formula1>45597</formula1>
      <formula2>45961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N14"/>
  <sheetViews>
    <sheetView zoomScaleNormal="100" zoomScaleSheetLayoutView="98" workbookViewId="0">
      <selection activeCell="K9" sqref="K9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0.85546875" style="5" customWidth="1"/>
    <col min="4" max="5" width="14.140625" style="5" customWidth="1"/>
    <col min="6" max="6" width="11.42578125" style="5" customWidth="1"/>
    <col min="7" max="7" width="20.140625" style="5" customWidth="1"/>
    <col min="8" max="8" width="11.42578125" style="5" customWidth="1"/>
    <col min="9" max="9" width="13.85546875" style="5" customWidth="1"/>
    <col min="10" max="12" width="11.42578125" style="5" customWidth="1"/>
    <col min="13" max="13" width="14.42578125" style="5" customWidth="1"/>
    <col min="14" max="14" width="10.5703125" style="5" customWidth="1"/>
    <col min="15" max="16384" width="8.85546875" style="5"/>
  </cols>
  <sheetData>
    <row r="1" spans="1:14" ht="15" x14ac:dyDescent="0.25">
      <c r="A1" s="77" t="s">
        <v>397</v>
      </c>
      <c r="B1" s="77"/>
      <c r="C1" s="77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ht="15" x14ac:dyDescent="0.25">
      <c r="A3" s="43" t="s">
        <v>1</v>
      </c>
      <c r="B3" s="84"/>
      <c r="C3" s="85"/>
      <c r="D3" s="85"/>
      <c r="E3" s="85"/>
      <c r="F3" s="85"/>
      <c r="G3" s="85"/>
      <c r="H3" s="43" t="s">
        <v>0</v>
      </c>
      <c r="I3" s="84"/>
      <c r="J3" s="86"/>
    </row>
    <row r="4" spans="1:14" ht="15" x14ac:dyDescent="0.25">
      <c r="A4" s="43" t="s">
        <v>2</v>
      </c>
      <c r="B4" s="87" t="s">
        <v>435</v>
      </c>
      <c r="C4" s="88"/>
      <c r="D4" s="88"/>
      <c r="E4" s="88"/>
      <c r="F4" s="88"/>
      <c r="G4" s="88"/>
      <c r="H4" s="88"/>
      <c r="I4" s="88"/>
      <c r="J4" s="89"/>
    </row>
    <row r="6" spans="1:14" s="8" customFormat="1" ht="99" customHeight="1" x14ac:dyDescent="0.25">
      <c r="A6" s="6" t="s">
        <v>403</v>
      </c>
      <c r="B6" s="3" t="s">
        <v>10</v>
      </c>
      <c r="C6" s="1" t="s">
        <v>12</v>
      </c>
      <c r="D6" s="3" t="s">
        <v>406</v>
      </c>
      <c r="E6" s="35" t="s">
        <v>487</v>
      </c>
      <c r="F6" s="1" t="s">
        <v>407</v>
      </c>
      <c r="G6" s="1" t="s">
        <v>432</v>
      </c>
      <c r="H6" s="1" t="s">
        <v>408</v>
      </c>
      <c r="I6" s="1" t="s">
        <v>5</v>
      </c>
      <c r="J6" s="1" t="s">
        <v>409</v>
      </c>
      <c r="K6" s="1" t="s">
        <v>410</v>
      </c>
      <c r="L6" s="9" t="s">
        <v>402</v>
      </c>
      <c r="M6" s="9" t="s">
        <v>404</v>
      </c>
      <c r="N6" s="7" t="s">
        <v>405</v>
      </c>
    </row>
    <row r="7" spans="1:14" ht="33.75" x14ac:dyDescent="0.2">
      <c r="A7" s="13" t="s">
        <v>436</v>
      </c>
      <c r="B7" s="73"/>
      <c r="C7" s="73"/>
      <c r="D7" s="74"/>
      <c r="E7" s="74"/>
      <c r="F7" s="74"/>
      <c r="G7" s="74"/>
      <c r="H7" s="74"/>
      <c r="I7" s="74"/>
      <c r="J7" s="74"/>
      <c r="K7" s="74"/>
      <c r="L7" s="45">
        <f t="shared" ref="L7:L12" si="0">SUM(D7:K7)</f>
        <v>0</v>
      </c>
      <c r="M7" s="75"/>
      <c r="N7" s="46">
        <f>L7-M7</f>
        <v>0</v>
      </c>
    </row>
    <row r="8" spans="1:14" ht="22.5" x14ac:dyDescent="0.2">
      <c r="A8" s="13" t="s">
        <v>437</v>
      </c>
      <c r="B8" s="73"/>
      <c r="C8" s="73"/>
      <c r="D8" s="74"/>
      <c r="E8" s="74"/>
      <c r="F8" s="74"/>
      <c r="G8" s="74"/>
      <c r="H8" s="74"/>
      <c r="I8" s="74"/>
      <c r="J8" s="74"/>
      <c r="K8" s="74"/>
      <c r="L8" s="45">
        <f t="shared" si="0"/>
        <v>0</v>
      </c>
      <c r="M8" s="75"/>
      <c r="N8" s="46">
        <f t="shared" ref="N8:N12" si="1">L8-M8</f>
        <v>0</v>
      </c>
    </row>
    <row r="9" spans="1:14" ht="90" x14ac:dyDescent="0.2">
      <c r="A9" s="13" t="s">
        <v>438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45">
        <f t="shared" si="0"/>
        <v>0</v>
      </c>
      <c r="M9" s="75"/>
      <c r="N9" s="46">
        <f t="shared" si="1"/>
        <v>0</v>
      </c>
    </row>
    <row r="10" spans="1:14" ht="56.25" x14ac:dyDescent="0.2">
      <c r="A10" s="13" t="s">
        <v>439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45">
        <f t="shared" si="0"/>
        <v>0</v>
      </c>
      <c r="M10" s="75"/>
      <c r="N10" s="46">
        <f t="shared" si="1"/>
        <v>0</v>
      </c>
    </row>
    <row r="11" spans="1:14" ht="33.75" x14ac:dyDescent="0.2">
      <c r="A11" s="19" t="s">
        <v>460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45">
        <f t="shared" si="0"/>
        <v>0</v>
      </c>
      <c r="M11" s="75"/>
      <c r="N11" s="46">
        <f t="shared" si="1"/>
        <v>0</v>
      </c>
    </row>
    <row r="12" spans="1:14" ht="22.5" x14ac:dyDescent="0.2">
      <c r="A12" s="19" t="s">
        <v>392</v>
      </c>
      <c r="B12" s="73"/>
      <c r="C12" s="73"/>
      <c r="D12" s="74"/>
      <c r="E12" s="74"/>
      <c r="F12" s="74"/>
      <c r="G12" s="74"/>
      <c r="H12" s="74"/>
      <c r="I12" s="74"/>
      <c r="J12" s="74"/>
      <c r="K12" s="74"/>
      <c r="L12" s="45">
        <f t="shared" si="0"/>
        <v>0</v>
      </c>
      <c r="M12" s="75"/>
      <c r="N12" s="46">
        <f t="shared" si="1"/>
        <v>0</v>
      </c>
    </row>
    <row r="13" spans="1:14" ht="21" customHeight="1" thickBot="1" x14ac:dyDescent="0.25">
      <c r="A13" s="81" t="s">
        <v>6</v>
      </c>
      <c r="B13" s="82"/>
      <c r="C13" s="83"/>
      <c r="D13" s="47">
        <f t="shared" ref="D13:N13" si="2">SUM(D7:D12)</f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  <c r="I13" s="47">
        <f t="shared" si="2"/>
        <v>0</v>
      </c>
      <c r="J13" s="47">
        <f t="shared" si="2"/>
        <v>0</v>
      </c>
      <c r="K13" s="47">
        <f t="shared" si="2"/>
        <v>0</v>
      </c>
      <c r="L13" s="47">
        <f t="shared" si="2"/>
        <v>0</v>
      </c>
      <c r="M13" s="47">
        <f t="shared" si="2"/>
        <v>0</v>
      </c>
      <c r="N13" s="48">
        <f t="shared" si="2"/>
        <v>0</v>
      </c>
    </row>
    <row r="14" spans="1:14" ht="67.5" x14ac:dyDescent="0.2">
      <c r="J14" s="12" t="str">
        <f>IF(L13=0,"",IF(J13/L13&gt;0.15,"SUPERA 15%",))</f>
        <v/>
      </c>
      <c r="N14" s="16" t="str">
        <f>IF(N13&gt;60000,"IMPORT SUPERIOR A 60.000","assegureu-vos que aquest import coincideix amb l'import sol·licitat")</f>
        <v>assegureu-vos que aquest import coincideix amb l'import sol·licitat</v>
      </c>
    </row>
  </sheetData>
  <sheetProtection algorithmName="SHA-512" hashValue="KT+kkYOFGLBdXFuMZhtXK/iImzUwFujgUFtRoaghGLS4ajlfCtd+E4KhjFsxw0z4c8oA8/FEDA2gtPdPAaRs3w==" saltValue="9wHF3tPtFoO8vKmIGgQpUg==" spinCount="100000" sheet="1" formatColumns="0" formatRows="0" autoFilter="0"/>
  <mergeCells count="5">
    <mergeCell ref="A1:C1"/>
    <mergeCell ref="A13:C13"/>
    <mergeCell ref="B3:G3"/>
    <mergeCell ref="I3:J3"/>
    <mergeCell ref="B4:J4"/>
  </mergeCells>
  <dataValidations count="3">
    <dataValidation type="decimal" operator="greaterThanOrEqual" allowBlank="1" showInputMessage="1" showErrorMessage="1" sqref="M7:M12 D7:K12">
      <formula1>0</formula1>
    </dataValidation>
    <dataValidation type="textLength" operator="equal" allowBlank="1" showInputMessage="1" showErrorMessage="1" sqref="I3">
      <formula1>9</formula1>
    </dataValidation>
    <dataValidation type="date" allowBlank="1" showInputMessage="1" showErrorMessage="1" error="La data no està compresa dins el període d'actuacions subvencionable" sqref="B7:C12">
      <formula1>45444</formula1>
      <formula2>45808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1:O23"/>
  <sheetViews>
    <sheetView topLeftCell="B1" zoomScaleNormal="100" zoomScaleSheetLayoutView="98" workbookViewId="0">
      <selection activeCell="M24" sqref="M24"/>
    </sheetView>
  </sheetViews>
  <sheetFormatPr defaultColWidth="8.85546875" defaultRowHeight="11.25" x14ac:dyDescent="0.2"/>
  <cols>
    <col min="1" max="1" width="46.140625" style="5" customWidth="1"/>
    <col min="2" max="2" width="49.7109375" style="5" customWidth="1"/>
    <col min="3" max="3" width="16.140625" style="5" customWidth="1"/>
    <col min="4" max="4" width="10.85546875" style="5" customWidth="1"/>
    <col min="5" max="5" width="13.140625" style="5" customWidth="1"/>
    <col min="6" max="6" width="11.42578125" style="5" customWidth="1"/>
    <col min="7" max="7" width="15.5703125" style="5" customWidth="1"/>
    <col min="8" max="8" width="11.42578125" style="5" customWidth="1"/>
    <col min="9" max="9" width="14" style="5" customWidth="1"/>
    <col min="10" max="12" width="11.42578125" style="5" customWidth="1"/>
    <col min="13" max="13" width="14.140625" style="5" customWidth="1"/>
    <col min="14" max="14" width="10.5703125" style="5" customWidth="1"/>
    <col min="15" max="15" width="13.140625" style="5" customWidth="1"/>
    <col min="16" max="16384" width="8.85546875" style="5"/>
  </cols>
  <sheetData>
    <row r="1" spans="1:15" ht="15" x14ac:dyDescent="0.25">
      <c r="A1" s="77" t="s">
        <v>398</v>
      </c>
      <c r="B1" s="77"/>
      <c r="C1" s="77"/>
      <c r="D1" s="77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5" ht="15" x14ac:dyDescent="0.25">
      <c r="A3" s="43" t="s">
        <v>1</v>
      </c>
      <c r="B3" s="97"/>
      <c r="C3" s="98"/>
      <c r="D3" s="98"/>
      <c r="E3" s="98"/>
      <c r="F3" s="98"/>
      <c r="G3" s="98"/>
      <c r="H3" s="98"/>
      <c r="I3" s="99"/>
      <c r="J3" s="50" t="s">
        <v>0</v>
      </c>
      <c r="K3" s="95"/>
      <c r="L3" s="96"/>
    </row>
    <row r="4" spans="1:15" ht="15" x14ac:dyDescent="0.25">
      <c r="A4" s="49" t="s">
        <v>2</v>
      </c>
      <c r="B4" s="87" t="s">
        <v>495</v>
      </c>
      <c r="C4" s="88"/>
      <c r="D4" s="88"/>
      <c r="E4" s="88"/>
      <c r="F4" s="88"/>
      <c r="G4" s="88"/>
      <c r="H4" s="88"/>
      <c r="I4" s="88"/>
      <c r="J4" s="88"/>
      <c r="K4" s="88"/>
      <c r="L4" s="89"/>
    </row>
    <row r="6" spans="1:15" s="8" customFormat="1" ht="96.6" customHeight="1" x14ac:dyDescent="0.25">
      <c r="A6" s="6" t="s">
        <v>403</v>
      </c>
      <c r="B6" s="36" t="s">
        <v>492</v>
      </c>
      <c r="C6" s="35" t="s">
        <v>10</v>
      </c>
      <c r="D6" s="1" t="s">
        <v>12</v>
      </c>
      <c r="E6" s="3" t="s">
        <v>406</v>
      </c>
      <c r="F6" s="1" t="s">
        <v>407</v>
      </c>
      <c r="G6" s="1" t="s">
        <v>432</v>
      </c>
      <c r="H6" s="1" t="s">
        <v>408</v>
      </c>
      <c r="I6" s="1" t="s">
        <v>5</v>
      </c>
      <c r="J6" s="1" t="s">
        <v>409</v>
      </c>
      <c r="K6" s="1" t="s">
        <v>410</v>
      </c>
      <c r="L6" s="9" t="s">
        <v>402</v>
      </c>
      <c r="M6" s="9" t="s">
        <v>404</v>
      </c>
      <c r="N6" s="7" t="s">
        <v>405</v>
      </c>
    </row>
    <row r="7" spans="1:15" ht="25.35" customHeight="1" x14ac:dyDescent="0.2">
      <c r="A7" s="13" t="s">
        <v>393</v>
      </c>
      <c r="B7" s="42"/>
      <c r="C7" s="76"/>
      <c r="D7" s="73"/>
      <c r="E7" s="74"/>
      <c r="F7" s="74"/>
      <c r="G7" s="74"/>
      <c r="H7" s="74"/>
      <c r="I7" s="74"/>
      <c r="J7" s="74"/>
      <c r="K7" s="74"/>
      <c r="L7" s="45">
        <f t="shared" ref="L7:L16" si="0">SUM(E7:K7)</f>
        <v>0</v>
      </c>
      <c r="M7" s="75"/>
      <c r="N7" s="46">
        <f>L7-M7</f>
        <v>0</v>
      </c>
      <c r="O7" s="41" t="str">
        <f>IF(L7&gt;0,IF(B7="","MANCA INFORMAR CONCEPTE (a,b ó c)",""),IF(B7&lt;&gt;"","MANCA INFORMAR IMPORTS",""))</f>
        <v/>
      </c>
    </row>
    <row r="8" spans="1:15" ht="22.5" x14ac:dyDescent="0.2">
      <c r="A8" s="13" t="s">
        <v>440</v>
      </c>
      <c r="B8" s="42"/>
      <c r="C8" s="76"/>
      <c r="D8" s="73"/>
      <c r="E8" s="74"/>
      <c r="F8" s="74"/>
      <c r="G8" s="74"/>
      <c r="H8" s="74"/>
      <c r="I8" s="74"/>
      <c r="J8" s="74"/>
      <c r="K8" s="74"/>
      <c r="L8" s="45">
        <f t="shared" si="0"/>
        <v>0</v>
      </c>
      <c r="M8" s="75"/>
      <c r="N8" s="46">
        <f t="shared" ref="N8:N16" si="1">L8-M8</f>
        <v>0</v>
      </c>
      <c r="O8" s="41" t="str">
        <f t="shared" ref="O8:O16" si="2">IF(L8&gt;0,IF(B8="","MANCA INFORMAR CONCEPTE (a,b ó c)",""),IF(B8&lt;&gt;"","MANCA INFORMAR IMPORTS",""))</f>
        <v/>
      </c>
    </row>
    <row r="9" spans="1:15" ht="22.5" x14ac:dyDescent="0.2">
      <c r="A9" s="13" t="s">
        <v>441</v>
      </c>
      <c r="B9" s="42"/>
      <c r="C9" s="76"/>
      <c r="D9" s="73"/>
      <c r="E9" s="74"/>
      <c r="F9" s="74"/>
      <c r="G9" s="74"/>
      <c r="H9" s="74"/>
      <c r="I9" s="74"/>
      <c r="J9" s="74"/>
      <c r="K9" s="74"/>
      <c r="L9" s="45">
        <f t="shared" si="0"/>
        <v>0</v>
      </c>
      <c r="M9" s="75"/>
      <c r="N9" s="46">
        <f t="shared" si="1"/>
        <v>0</v>
      </c>
      <c r="O9" s="41" t="str">
        <f t="shared" si="2"/>
        <v/>
      </c>
    </row>
    <row r="10" spans="1:15" ht="33.75" x14ac:dyDescent="0.2">
      <c r="A10" s="19" t="s">
        <v>443</v>
      </c>
      <c r="B10" s="42"/>
      <c r="C10" s="76"/>
      <c r="D10" s="73"/>
      <c r="E10" s="74"/>
      <c r="F10" s="74"/>
      <c r="G10" s="74"/>
      <c r="H10" s="74"/>
      <c r="I10" s="74"/>
      <c r="J10" s="74"/>
      <c r="K10" s="74"/>
      <c r="L10" s="45">
        <f t="shared" si="0"/>
        <v>0</v>
      </c>
      <c r="M10" s="75"/>
      <c r="N10" s="46">
        <f t="shared" si="1"/>
        <v>0</v>
      </c>
      <c r="O10" s="41" t="str">
        <f t="shared" si="2"/>
        <v/>
      </c>
    </row>
    <row r="11" spans="1:15" ht="33.75" x14ac:dyDescent="0.2">
      <c r="A11" s="19" t="s">
        <v>442</v>
      </c>
      <c r="B11" s="42"/>
      <c r="C11" s="76"/>
      <c r="D11" s="73"/>
      <c r="E11" s="74"/>
      <c r="F11" s="74"/>
      <c r="G11" s="74"/>
      <c r="H11" s="74"/>
      <c r="I11" s="74"/>
      <c r="J11" s="74"/>
      <c r="K11" s="74"/>
      <c r="L11" s="45">
        <f t="shared" si="0"/>
        <v>0</v>
      </c>
      <c r="M11" s="75"/>
      <c r="N11" s="46">
        <f t="shared" si="1"/>
        <v>0</v>
      </c>
      <c r="O11" s="41" t="str">
        <f t="shared" si="2"/>
        <v/>
      </c>
    </row>
    <row r="12" spans="1:15" ht="33.75" x14ac:dyDescent="0.2">
      <c r="A12" s="19" t="s">
        <v>444</v>
      </c>
      <c r="B12" s="42"/>
      <c r="C12" s="76"/>
      <c r="D12" s="73"/>
      <c r="E12" s="74"/>
      <c r="F12" s="74"/>
      <c r="G12" s="74"/>
      <c r="H12" s="74"/>
      <c r="I12" s="74"/>
      <c r="J12" s="74"/>
      <c r="K12" s="74"/>
      <c r="L12" s="45">
        <f t="shared" si="0"/>
        <v>0</v>
      </c>
      <c r="M12" s="75"/>
      <c r="N12" s="46">
        <f t="shared" si="1"/>
        <v>0</v>
      </c>
      <c r="O12" s="41" t="str">
        <f t="shared" si="2"/>
        <v/>
      </c>
    </row>
    <row r="13" spans="1:15" ht="18" customHeight="1" x14ac:dyDescent="0.2">
      <c r="A13" s="19" t="s">
        <v>445</v>
      </c>
      <c r="B13" s="42"/>
      <c r="C13" s="76"/>
      <c r="D13" s="73"/>
      <c r="E13" s="74"/>
      <c r="F13" s="74"/>
      <c r="G13" s="74"/>
      <c r="H13" s="74"/>
      <c r="I13" s="74"/>
      <c r="J13" s="74"/>
      <c r="K13" s="74"/>
      <c r="L13" s="45">
        <f t="shared" si="0"/>
        <v>0</v>
      </c>
      <c r="M13" s="75"/>
      <c r="N13" s="46">
        <f t="shared" si="1"/>
        <v>0</v>
      </c>
      <c r="O13" s="41" t="str">
        <f t="shared" si="2"/>
        <v/>
      </c>
    </row>
    <row r="14" spans="1:15" ht="22.5" x14ac:dyDescent="0.2">
      <c r="A14" s="19" t="s">
        <v>446</v>
      </c>
      <c r="B14" s="42"/>
      <c r="C14" s="76"/>
      <c r="D14" s="73"/>
      <c r="E14" s="74"/>
      <c r="F14" s="74"/>
      <c r="G14" s="74"/>
      <c r="H14" s="74"/>
      <c r="I14" s="74"/>
      <c r="J14" s="74"/>
      <c r="K14" s="74"/>
      <c r="L14" s="45">
        <f t="shared" si="0"/>
        <v>0</v>
      </c>
      <c r="M14" s="75"/>
      <c r="N14" s="46">
        <f t="shared" si="1"/>
        <v>0</v>
      </c>
      <c r="O14" s="41" t="str">
        <f t="shared" si="2"/>
        <v/>
      </c>
    </row>
    <row r="15" spans="1:15" ht="36.6" customHeight="1" x14ac:dyDescent="0.2">
      <c r="A15" s="13" t="s">
        <v>447</v>
      </c>
      <c r="B15" s="42"/>
      <c r="C15" s="76"/>
      <c r="D15" s="73"/>
      <c r="E15" s="74"/>
      <c r="F15" s="74"/>
      <c r="G15" s="74"/>
      <c r="H15" s="74"/>
      <c r="I15" s="74"/>
      <c r="J15" s="74"/>
      <c r="K15" s="74"/>
      <c r="L15" s="45">
        <f t="shared" si="0"/>
        <v>0</v>
      </c>
      <c r="M15" s="75"/>
      <c r="N15" s="46">
        <f t="shared" si="1"/>
        <v>0</v>
      </c>
      <c r="O15" s="41" t="str">
        <f t="shared" si="2"/>
        <v/>
      </c>
    </row>
    <row r="16" spans="1:15" ht="33.75" x14ac:dyDescent="0.2">
      <c r="A16" s="19" t="s">
        <v>448</v>
      </c>
      <c r="B16" s="42"/>
      <c r="C16" s="76"/>
      <c r="D16" s="73"/>
      <c r="E16" s="74"/>
      <c r="F16" s="74"/>
      <c r="G16" s="74"/>
      <c r="H16" s="74"/>
      <c r="I16" s="74"/>
      <c r="J16" s="74"/>
      <c r="K16" s="74"/>
      <c r="L16" s="45">
        <f t="shared" si="0"/>
        <v>0</v>
      </c>
      <c r="M16" s="75"/>
      <c r="N16" s="46">
        <f t="shared" si="1"/>
        <v>0</v>
      </c>
      <c r="O16" s="41" t="str">
        <f t="shared" si="2"/>
        <v/>
      </c>
    </row>
    <row r="17" spans="1:14" ht="24" customHeight="1" thickBot="1" x14ac:dyDescent="0.25">
      <c r="A17" s="81" t="s">
        <v>6</v>
      </c>
      <c r="B17" s="82"/>
      <c r="C17" s="82"/>
      <c r="D17" s="83"/>
      <c r="E17" s="47">
        <f t="shared" ref="E17:N17" si="3">SUM(E7:E16)</f>
        <v>0</v>
      </c>
      <c r="F17" s="47">
        <f t="shared" si="3"/>
        <v>0</v>
      </c>
      <c r="G17" s="47">
        <f t="shared" si="3"/>
        <v>0</v>
      </c>
      <c r="H17" s="47">
        <f t="shared" si="3"/>
        <v>0</v>
      </c>
      <c r="I17" s="47">
        <f t="shared" si="3"/>
        <v>0</v>
      </c>
      <c r="J17" s="47">
        <f t="shared" si="3"/>
        <v>0</v>
      </c>
      <c r="K17" s="47">
        <f t="shared" si="3"/>
        <v>0</v>
      </c>
      <c r="L17" s="47">
        <f t="shared" si="3"/>
        <v>0</v>
      </c>
      <c r="M17" s="47">
        <f t="shared" si="3"/>
        <v>0</v>
      </c>
      <c r="N17" s="48">
        <f t="shared" si="3"/>
        <v>0</v>
      </c>
    </row>
    <row r="18" spans="1:14" ht="94.5" customHeight="1" x14ac:dyDescent="0.2">
      <c r="B18" s="100" t="s">
        <v>1123</v>
      </c>
      <c r="C18" s="100"/>
      <c r="D18" s="100"/>
      <c r="E18" s="100"/>
      <c r="F18" s="100"/>
      <c r="J18" s="16" t="str">
        <f>IF(L17=0,"",IF(J17/L17&gt;0.15,"SUPERA 15%",""))</f>
        <v/>
      </c>
      <c r="N18" s="16" t="str">
        <f>IF(N17&gt;135650,"IMPORT SUPERIOR A 135.650 euros","assegureu-vos que aquest import coincideix amb l'import sol·licitat")</f>
        <v>assegureu-vos que aquest import coincideix amb l'import sol·licitat</v>
      </c>
    </row>
    <row r="19" spans="1:14" ht="16.5" customHeight="1" x14ac:dyDescent="0.2">
      <c r="B19" s="40" t="s">
        <v>493</v>
      </c>
      <c r="C19" s="40" t="s">
        <v>491</v>
      </c>
    </row>
    <row r="20" spans="1:14" ht="20.25" customHeight="1" x14ac:dyDescent="0.2">
      <c r="B20" s="38" t="s">
        <v>489</v>
      </c>
      <c r="C20" s="39">
        <f>SUMIF($B$7:$B$16,"a) Treball i suport a la creació i acompanyament",$N$7:$N$16)</f>
        <v>0</v>
      </c>
      <c r="D20" s="93" t="str">
        <f>IF($C20&lt;=114250,"","ERROR, HEU SOBREPASSAT L'IMPORT MÀXIM D'AQUEST CONCEPTE")</f>
        <v/>
      </c>
      <c r="E20" s="94"/>
      <c r="F20" s="94"/>
      <c r="G20" s="94"/>
      <c r="H20" s="94"/>
    </row>
    <row r="21" spans="1:14" ht="20.25" customHeight="1" x14ac:dyDescent="0.2">
      <c r="B21" s="38" t="s">
        <v>490</v>
      </c>
      <c r="C21" s="39">
        <f>SUMIF($B$7:$B$16,"b) Adquisició de material per a portar a terme les activitats ",$N$7:$N$16)</f>
        <v>0</v>
      </c>
      <c r="D21" s="93" t="str">
        <f>IF($C21&lt;=9000,"","ERROR, HEU SOBREPASSAT L'IMPORT MÀXIM D'AQUEST CONCEPTE")</f>
        <v/>
      </c>
      <c r="E21" s="94"/>
      <c r="F21" s="94"/>
      <c r="G21" s="94"/>
      <c r="H21" s="94"/>
    </row>
    <row r="22" spans="1:14" ht="20.25" customHeight="1" x14ac:dyDescent="0.2">
      <c r="B22" s="38" t="s">
        <v>494</v>
      </c>
      <c r="C22" s="39">
        <f>SUMIF($B$7:$B$16,"c) Suport celebració assemblees, reunions i actes",$N$7:$N$16)</f>
        <v>0</v>
      </c>
      <c r="D22" s="93" t="str">
        <f>IF($C22&lt;=12400,"","ERROR, HEU SOBREPASSAT L'IMPORT MÀXIM D'AQUEST CONCEPTE")</f>
        <v/>
      </c>
      <c r="E22" s="94"/>
      <c r="F22" s="94"/>
      <c r="G22" s="94"/>
      <c r="H22" s="94"/>
    </row>
    <row r="23" spans="1:14" ht="24" customHeight="1" x14ac:dyDescent="0.2">
      <c r="B23" s="38" t="s">
        <v>6</v>
      </c>
      <c r="C23" s="39">
        <f>SUM(C20:C22)</f>
        <v>0</v>
      </c>
    </row>
  </sheetData>
  <sheetProtection algorithmName="SHA-512" hashValue="RKSQNqcP2BYstgEL8ZaJ3nUJKwU/Nd5Ycp4phzZHCwQ2dh4QqgQQNTsSjU6igh2SL24aExslNXhU2pt95YRIjA==" saltValue="y0wScWfkJE0Fge3O6hOhNA==" spinCount="100000" sheet="1" formatColumns="0" formatRows="0" autoFilter="0"/>
  <mergeCells count="9">
    <mergeCell ref="D20:H20"/>
    <mergeCell ref="D21:H21"/>
    <mergeCell ref="D22:H22"/>
    <mergeCell ref="K3:L3"/>
    <mergeCell ref="A1:D1"/>
    <mergeCell ref="A17:D17"/>
    <mergeCell ref="B3:I3"/>
    <mergeCell ref="B4:L4"/>
    <mergeCell ref="B18:F18"/>
  </mergeCells>
  <dataValidations count="3">
    <dataValidation type="decimal" operator="greaterThanOrEqual" allowBlank="1" showInputMessage="1" showErrorMessage="1" sqref="M7:M16 E7:K16">
      <formula1>0</formula1>
    </dataValidation>
    <dataValidation type="textLength" operator="equal" allowBlank="1" showInputMessage="1" showErrorMessage="1" sqref="K3:L3">
      <formula1>9</formula1>
    </dataValidation>
    <dataValidation type="date" allowBlank="1" showInputMessage="1" showErrorMessage="1" error="La data no està compresa dins el període d'actuacions subvencionable" sqref="C7:D16">
      <formula1>45444</formula1>
      <formula2>45808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Full1!$A$2:$A$4</xm:f>
          </x14:formula1>
          <xm:sqref>B7:B16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N15"/>
  <sheetViews>
    <sheetView zoomScaleNormal="100" zoomScaleSheetLayoutView="98" workbookViewId="0">
      <selection activeCell="J3" sqref="J3:K3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0.85546875" style="5" customWidth="1"/>
    <col min="4" max="5" width="13.140625" style="5" customWidth="1"/>
    <col min="6" max="6" width="11.42578125" style="5" customWidth="1"/>
    <col min="7" max="7" width="19.140625" style="5" customWidth="1"/>
    <col min="8" max="8" width="11.42578125" style="5" customWidth="1"/>
    <col min="9" max="9" width="14" style="5" customWidth="1"/>
    <col min="10" max="12" width="11.42578125" style="5" customWidth="1"/>
    <col min="13" max="13" width="14.85546875" style="5" customWidth="1"/>
    <col min="14" max="14" width="10.5703125" style="5" customWidth="1"/>
    <col min="15" max="16384" width="8.85546875" style="5"/>
  </cols>
  <sheetData>
    <row r="1" spans="1:14" ht="15" x14ac:dyDescent="0.25">
      <c r="A1" s="77" t="s">
        <v>399</v>
      </c>
      <c r="B1" s="77"/>
      <c r="C1" s="77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ht="15" x14ac:dyDescent="0.25">
      <c r="A3" s="43" t="s">
        <v>1</v>
      </c>
      <c r="B3" s="84"/>
      <c r="C3" s="85"/>
      <c r="D3" s="85"/>
      <c r="E3" s="85"/>
      <c r="F3" s="85"/>
      <c r="G3" s="85"/>
      <c r="H3" s="86"/>
      <c r="I3" s="43" t="s">
        <v>0</v>
      </c>
      <c r="J3" s="84"/>
      <c r="K3" s="86"/>
    </row>
    <row r="4" spans="1:14" ht="15" x14ac:dyDescent="0.25">
      <c r="A4" s="43" t="s">
        <v>2</v>
      </c>
      <c r="B4" s="87" t="s">
        <v>449</v>
      </c>
      <c r="C4" s="88"/>
      <c r="D4" s="88"/>
      <c r="E4" s="88"/>
      <c r="F4" s="88"/>
      <c r="G4" s="88"/>
      <c r="H4" s="88"/>
      <c r="I4" s="88"/>
      <c r="J4" s="88"/>
      <c r="K4" s="89"/>
    </row>
    <row r="6" spans="1:14" s="8" customFormat="1" ht="98.45" customHeight="1" x14ac:dyDescent="0.25">
      <c r="A6" s="6" t="s">
        <v>403</v>
      </c>
      <c r="B6" s="3" t="s">
        <v>10</v>
      </c>
      <c r="C6" s="1" t="s">
        <v>12</v>
      </c>
      <c r="D6" s="3" t="s">
        <v>406</v>
      </c>
      <c r="E6" s="35" t="s">
        <v>487</v>
      </c>
      <c r="F6" s="1" t="s">
        <v>407</v>
      </c>
      <c r="G6" s="1" t="s">
        <v>432</v>
      </c>
      <c r="H6" s="1" t="s">
        <v>408</v>
      </c>
      <c r="I6" s="1" t="s">
        <v>5</v>
      </c>
      <c r="J6" s="1" t="s">
        <v>409</v>
      </c>
      <c r="K6" s="1" t="s">
        <v>410</v>
      </c>
      <c r="L6" s="9" t="s">
        <v>402</v>
      </c>
      <c r="M6" s="9" t="s">
        <v>404</v>
      </c>
      <c r="N6" s="7" t="s">
        <v>405</v>
      </c>
    </row>
    <row r="7" spans="1:14" ht="67.5" x14ac:dyDescent="0.2">
      <c r="A7" s="11" t="s">
        <v>450</v>
      </c>
      <c r="B7" s="76"/>
      <c r="C7" s="76"/>
      <c r="D7" s="74"/>
      <c r="E7" s="74"/>
      <c r="F7" s="74"/>
      <c r="G7" s="74"/>
      <c r="H7" s="74"/>
      <c r="I7" s="74"/>
      <c r="J7" s="74"/>
      <c r="K7" s="74"/>
      <c r="L7" s="45">
        <f t="shared" ref="L7:L13" si="0">SUM(D7:K7)</f>
        <v>0</v>
      </c>
      <c r="M7" s="75"/>
      <c r="N7" s="46">
        <f>L7-M7</f>
        <v>0</v>
      </c>
    </row>
    <row r="8" spans="1:14" ht="20.25" customHeight="1" x14ac:dyDescent="0.2">
      <c r="A8" s="11" t="s">
        <v>390</v>
      </c>
      <c r="B8" s="76"/>
      <c r="C8" s="76"/>
      <c r="D8" s="74"/>
      <c r="E8" s="74"/>
      <c r="F8" s="74"/>
      <c r="G8" s="74"/>
      <c r="H8" s="74"/>
      <c r="I8" s="74"/>
      <c r="J8" s="74"/>
      <c r="K8" s="74"/>
      <c r="L8" s="45">
        <f t="shared" si="0"/>
        <v>0</v>
      </c>
      <c r="M8" s="75"/>
      <c r="N8" s="46">
        <f t="shared" ref="N8:N13" si="1">L8-M8</f>
        <v>0</v>
      </c>
    </row>
    <row r="9" spans="1:14" ht="157.5" x14ac:dyDescent="0.2">
      <c r="A9" s="26" t="s">
        <v>451</v>
      </c>
      <c r="B9" s="76"/>
      <c r="C9" s="76"/>
      <c r="D9" s="74"/>
      <c r="E9" s="74"/>
      <c r="F9" s="74"/>
      <c r="G9" s="74"/>
      <c r="H9" s="74"/>
      <c r="I9" s="74"/>
      <c r="J9" s="74"/>
      <c r="K9" s="74"/>
      <c r="L9" s="45">
        <f t="shared" si="0"/>
        <v>0</v>
      </c>
      <c r="M9" s="75"/>
      <c r="N9" s="46">
        <f t="shared" si="1"/>
        <v>0</v>
      </c>
    </row>
    <row r="10" spans="1:14" ht="66" customHeight="1" x14ac:dyDescent="0.2">
      <c r="A10" s="26" t="s">
        <v>452</v>
      </c>
      <c r="B10" s="76"/>
      <c r="C10" s="76"/>
      <c r="D10" s="74"/>
      <c r="E10" s="74"/>
      <c r="F10" s="74"/>
      <c r="G10" s="74"/>
      <c r="H10" s="74"/>
      <c r="I10" s="74"/>
      <c r="J10" s="74"/>
      <c r="K10" s="74"/>
      <c r="L10" s="45">
        <f t="shared" si="0"/>
        <v>0</v>
      </c>
      <c r="M10" s="75"/>
      <c r="N10" s="46">
        <f t="shared" si="1"/>
        <v>0</v>
      </c>
    </row>
    <row r="11" spans="1:14" ht="45" x14ac:dyDescent="0.2">
      <c r="A11" s="26" t="s">
        <v>453</v>
      </c>
      <c r="B11" s="76"/>
      <c r="C11" s="76"/>
      <c r="D11" s="74"/>
      <c r="E11" s="74"/>
      <c r="F11" s="74"/>
      <c r="G11" s="74"/>
      <c r="H11" s="74"/>
      <c r="I11" s="74"/>
      <c r="J11" s="74"/>
      <c r="K11" s="74"/>
      <c r="L11" s="45">
        <f t="shared" si="0"/>
        <v>0</v>
      </c>
      <c r="M11" s="75"/>
      <c r="N11" s="46">
        <f t="shared" si="1"/>
        <v>0</v>
      </c>
    </row>
    <row r="12" spans="1:14" ht="34.35" customHeight="1" x14ac:dyDescent="0.2">
      <c r="A12" s="26" t="s">
        <v>454</v>
      </c>
      <c r="B12" s="76"/>
      <c r="C12" s="76"/>
      <c r="D12" s="74"/>
      <c r="E12" s="74"/>
      <c r="F12" s="74"/>
      <c r="G12" s="74"/>
      <c r="H12" s="74"/>
      <c r="I12" s="74"/>
      <c r="J12" s="74"/>
      <c r="K12" s="74"/>
      <c r="L12" s="45">
        <f t="shared" si="0"/>
        <v>0</v>
      </c>
      <c r="M12" s="75"/>
      <c r="N12" s="46">
        <f t="shared" si="1"/>
        <v>0</v>
      </c>
    </row>
    <row r="13" spans="1:14" ht="22.5" x14ac:dyDescent="0.2">
      <c r="A13" s="11" t="s">
        <v>455</v>
      </c>
      <c r="B13" s="76"/>
      <c r="C13" s="76"/>
      <c r="D13" s="74"/>
      <c r="E13" s="74"/>
      <c r="F13" s="74"/>
      <c r="G13" s="74"/>
      <c r="H13" s="74"/>
      <c r="I13" s="74"/>
      <c r="J13" s="74"/>
      <c r="K13" s="74"/>
      <c r="L13" s="45">
        <f t="shared" si="0"/>
        <v>0</v>
      </c>
      <c r="M13" s="75"/>
      <c r="N13" s="46">
        <f t="shared" si="1"/>
        <v>0</v>
      </c>
    </row>
    <row r="14" spans="1:14" ht="23.45" customHeight="1" thickBot="1" x14ac:dyDescent="0.25">
      <c r="A14" s="81" t="s">
        <v>6</v>
      </c>
      <c r="B14" s="82"/>
      <c r="C14" s="101"/>
      <c r="D14" s="51">
        <f>SUM(D7:D13)</f>
        <v>0</v>
      </c>
      <c r="E14" s="51">
        <f>SUM(E7:E13)</f>
        <v>0</v>
      </c>
      <c r="F14" s="51">
        <f t="shared" ref="F14:N14" si="2">SUM(F7:F13)</f>
        <v>0</v>
      </c>
      <c r="G14" s="51">
        <f t="shared" si="2"/>
        <v>0</v>
      </c>
      <c r="H14" s="51">
        <f t="shared" si="2"/>
        <v>0</v>
      </c>
      <c r="I14" s="51">
        <f t="shared" si="2"/>
        <v>0</v>
      </c>
      <c r="J14" s="51">
        <f t="shared" si="2"/>
        <v>0</v>
      </c>
      <c r="K14" s="51">
        <f t="shared" si="2"/>
        <v>0</v>
      </c>
      <c r="L14" s="51">
        <f t="shared" si="2"/>
        <v>0</v>
      </c>
      <c r="M14" s="51">
        <f t="shared" si="2"/>
        <v>0</v>
      </c>
      <c r="N14" s="51">
        <f t="shared" si="2"/>
        <v>0</v>
      </c>
    </row>
    <row r="15" spans="1:14" ht="67.5" x14ac:dyDescent="0.2">
      <c r="J15" s="12" t="str">
        <f>IF(L14=0,"",IF(J14/L14&gt;0.15,"SUPERA 15%",))</f>
        <v/>
      </c>
      <c r="N15" s="16" t="str">
        <f>IF(N14&gt;400000,"IMPORT SUPERIOR A 400.000","assegureu-vos que aquest import coincideix amb l'import sol·licitat")</f>
        <v>assegureu-vos que aquest import coincideix amb l'import sol·licitat</v>
      </c>
    </row>
  </sheetData>
  <sheetProtection algorithmName="SHA-512" hashValue="50qoy4ejvOq75M+DjaSyqCFLeWCSCRIWlRfhDCeZlbe/+//RMyHMXqqqN6uxFH6oKBQ4vjSwfMp04JrgYItLfw==" saltValue="p58nffFsVJLkOC6xM/+AYg==" spinCount="100000" sheet="1" formatColumns="0" formatRows="0" autoFilter="0"/>
  <mergeCells count="5">
    <mergeCell ref="A1:C1"/>
    <mergeCell ref="J3:K3"/>
    <mergeCell ref="B3:H3"/>
    <mergeCell ref="A14:C14"/>
    <mergeCell ref="B4:K4"/>
  </mergeCells>
  <dataValidations count="3">
    <dataValidation type="decimal" operator="greaterThanOrEqual" allowBlank="1" showInputMessage="1" showErrorMessage="1" sqref="M7:M13 D7:K13">
      <formula1>0</formula1>
    </dataValidation>
    <dataValidation type="textLength" operator="equal" allowBlank="1" showInputMessage="1" showErrorMessage="1" sqref="J3:K3">
      <formula1>9</formula1>
    </dataValidation>
    <dataValidation type="date" allowBlank="1" showInputMessage="1" showErrorMessage="1" error="La data no està compresa dins el període d'actuacions subvencionable" sqref="B7:C13">
      <formula1>45444</formula1>
      <formula2>45808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M14"/>
  <sheetViews>
    <sheetView zoomScaleNormal="100" zoomScaleSheetLayoutView="98" workbookViewId="0">
      <selection activeCell="G11" sqref="G11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0.85546875" style="5" customWidth="1"/>
    <col min="4" max="4" width="13.5703125" style="5" customWidth="1"/>
    <col min="5" max="5" width="11.42578125" style="5" customWidth="1"/>
    <col min="6" max="6" width="15.85546875" style="5" customWidth="1"/>
    <col min="7" max="7" width="11.42578125" style="5" customWidth="1"/>
    <col min="8" max="8" width="13.85546875" style="5" customWidth="1"/>
    <col min="9" max="11" width="11.42578125" style="5" customWidth="1"/>
    <col min="12" max="12" width="14.85546875" style="5" customWidth="1"/>
    <col min="13" max="13" width="10.5703125" style="5" customWidth="1"/>
    <col min="14" max="16384" width="8.85546875" style="5"/>
  </cols>
  <sheetData>
    <row r="1" spans="1:13" ht="15" x14ac:dyDescent="0.25">
      <c r="A1" s="77" t="s">
        <v>400</v>
      </c>
      <c r="B1" s="77"/>
      <c r="C1" s="77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3" ht="15" x14ac:dyDescent="0.25">
      <c r="A3" s="43" t="s">
        <v>1</v>
      </c>
      <c r="B3" s="84"/>
      <c r="C3" s="85"/>
      <c r="D3" s="85"/>
      <c r="E3" s="85"/>
      <c r="F3" s="85"/>
      <c r="G3" s="86"/>
      <c r="H3" s="43" t="s">
        <v>0</v>
      </c>
      <c r="I3" s="84"/>
      <c r="J3" s="86"/>
    </row>
    <row r="4" spans="1:13" ht="15" x14ac:dyDescent="0.25">
      <c r="A4" s="43" t="s">
        <v>2</v>
      </c>
      <c r="B4" s="87" t="s">
        <v>477</v>
      </c>
      <c r="C4" s="88"/>
      <c r="D4" s="88"/>
      <c r="E4" s="88"/>
      <c r="F4" s="88"/>
      <c r="G4" s="88"/>
      <c r="H4" s="88"/>
      <c r="I4" s="88"/>
      <c r="J4" s="89"/>
    </row>
    <row r="6" spans="1:13" s="8" customFormat="1" ht="96.6" customHeight="1" x14ac:dyDescent="0.25">
      <c r="A6" s="6" t="s">
        <v>403</v>
      </c>
      <c r="B6" s="3" t="s">
        <v>10</v>
      </c>
      <c r="C6" s="1" t="s">
        <v>12</v>
      </c>
      <c r="D6" s="3" t="s">
        <v>406</v>
      </c>
      <c r="E6" s="1" t="s">
        <v>407</v>
      </c>
      <c r="F6" s="1" t="s">
        <v>432</v>
      </c>
      <c r="G6" s="1" t="s">
        <v>408</v>
      </c>
      <c r="H6" s="1" t="s">
        <v>5</v>
      </c>
      <c r="I6" s="1" t="s">
        <v>409</v>
      </c>
      <c r="J6" s="1" t="s">
        <v>410</v>
      </c>
      <c r="K6" s="9" t="s">
        <v>402</v>
      </c>
      <c r="L6" s="9" t="s">
        <v>404</v>
      </c>
      <c r="M6" s="7" t="s">
        <v>405</v>
      </c>
    </row>
    <row r="7" spans="1:13" ht="123.75" x14ac:dyDescent="0.2">
      <c r="A7" s="19" t="s">
        <v>456</v>
      </c>
      <c r="B7" s="73"/>
      <c r="C7" s="73"/>
      <c r="D7" s="74"/>
      <c r="E7" s="74"/>
      <c r="F7" s="74"/>
      <c r="G7" s="74"/>
      <c r="H7" s="74"/>
      <c r="I7" s="74"/>
      <c r="J7" s="74"/>
      <c r="K7" s="45">
        <f t="shared" ref="K7:K12" si="0">SUM(D7:J7)</f>
        <v>0</v>
      </c>
      <c r="L7" s="75"/>
      <c r="M7" s="46">
        <f>K7-L7</f>
        <v>0</v>
      </c>
    </row>
    <row r="8" spans="1:13" ht="36.6" customHeight="1" x14ac:dyDescent="0.2">
      <c r="A8" s="13" t="s">
        <v>391</v>
      </c>
      <c r="B8" s="73"/>
      <c r="C8" s="73"/>
      <c r="D8" s="74"/>
      <c r="E8" s="74"/>
      <c r="F8" s="74"/>
      <c r="G8" s="74"/>
      <c r="H8" s="74"/>
      <c r="I8" s="74"/>
      <c r="J8" s="74"/>
      <c r="K8" s="45">
        <f t="shared" si="0"/>
        <v>0</v>
      </c>
      <c r="L8" s="75"/>
      <c r="M8" s="46">
        <f t="shared" ref="M8:M12" si="1">K8-L8</f>
        <v>0</v>
      </c>
    </row>
    <row r="9" spans="1:13" ht="35.450000000000003" customHeight="1" x14ac:dyDescent="0.2">
      <c r="A9" s="13" t="s">
        <v>457</v>
      </c>
      <c r="B9" s="73"/>
      <c r="C9" s="73"/>
      <c r="D9" s="74"/>
      <c r="E9" s="74"/>
      <c r="F9" s="74"/>
      <c r="G9" s="74"/>
      <c r="H9" s="74"/>
      <c r="I9" s="74"/>
      <c r="J9" s="74"/>
      <c r="K9" s="45">
        <f t="shared" si="0"/>
        <v>0</v>
      </c>
      <c r="L9" s="75"/>
      <c r="M9" s="46">
        <f t="shared" si="1"/>
        <v>0</v>
      </c>
    </row>
    <row r="10" spans="1:13" ht="67.5" x14ac:dyDescent="0.2">
      <c r="A10" s="19" t="s">
        <v>459</v>
      </c>
      <c r="B10" s="73"/>
      <c r="C10" s="73"/>
      <c r="D10" s="74"/>
      <c r="E10" s="74"/>
      <c r="F10" s="74"/>
      <c r="G10" s="74"/>
      <c r="H10" s="74"/>
      <c r="I10" s="74"/>
      <c r="J10" s="74"/>
      <c r="K10" s="45">
        <f t="shared" si="0"/>
        <v>0</v>
      </c>
      <c r="L10" s="75"/>
      <c r="M10" s="46">
        <f t="shared" si="1"/>
        <v>0</v>
      </c>
    </row>
    <row r="11" spans="1:13" ht="67.5" x14ac:dyDescent="0.2">
      <c r="A11" s="19" t="s">
        <v>458</v>
      </c>
      <c r="B11" s="73"/>
      <c r="C11" s="73"/>
      <c r="D11" s="74"/>
      <c r="E11" s="74"/>
      <c r="F11" s="74"/>
      <c r="G11" s="74"/>
      <c r="H11" s="74"/>
      <c r="I11" s="74"/>
      <c r="J11" s="74"/>
      <c r="K11" s="45">
        <f t="shared" si="0"/>
        <v>0</v>
      </c>
      <c r="L11" s="75"/>
      <c r="M11" s="46">
        <f t="shared" si="1"/>
        <v>0</v>
      </c>
    </row>
    <row r="12" spans="1:13" ht="24" customHeight="1" x14ac:dyDescent="0.2">
      <c r="A12" s="13" t="s">
        <v>392</v>
      </c>
      <c r="B12" s="73"/>
      <c r="C12" s="73"/>
      <c r="D12" s="74"/>
      <c r="E12" s="74"/>
      <c r="F12" s="74"/>
      <c r="G12" s="74"/>
      <c r="H12" s="74"/>
      <c r="I12" s="74"/>
      <c r="J12" s="74"/>
      <c r="K12" s="45">
        <f t="shared" si="0"/>
        <v>0</v>
      </c>
      <c r="L12" s="75"/>
      <c r="M12" s="46">
        <f t="shared" si="1"/>
        <v>0</v>
      </c>
    </row>
    <row r="13" spans="1:13" ht="23.1" customHeight="1" thickBot="1" x14ac:dyDescent="0.25">
      <c r="A13" s="81" t="s">
        <v>6</v>
      </c>
      <c r="B13" s="82"/>
      <c r="C13" s="83"/>
      <c r="D13" s="47">
        <f t="shared" ref="D13:M13" si="2">SUM(D7:D12)</f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  <c r="I13" s="47">
        <f t="shared" si="2"/>
        <v>0</v>
      </c>
      <c r="J13" s="47">
        <f t="shared" si="2"/>
        <v>0</v>
      </c>
      <c r="K13" s="47">
        <f t="shared" si="2"/>
        <v>0</v>
      </c>
      <c r="L13" s="47">
        <f t="shared" si="2"/>
        <v>0</v>
      </c>
      <c r="M13" s="48">
        <f t="shared" si="2"/>
        <v>0</v>
      </c>
    </row>
    <row r="14" spans="1:13" ht="67.5" x14ac:dyDescent="0.2">
      <c r="I14" s="12" t="str">
        <f>IF(K13=0,"",IF(I13/K13&gt;0.15,"SUPERA 15%",))</f>
        <v/>
      </c>
      <c r="M14" s="16" t="str">
        <f>IF(M13&gt;40000,"IMPORT SUPERIOR A 40.000","assegureu-vos que aquest import coincideix amb l'import sol·licitat")</f>
        <v>assegureu-vos que aquest import coincideix amb l'import sol·licitat</v>
      </c>
    </row>
  </sheetData>
  <sheetProtection algorithmName="SHA-512" hashValue="wKVgfmpRx/LhE4+RvOHGg02b7ovd61yzcEAC06+N0Mh6C39bEmhdNQpUAeW+l6wUqH1PbJAl72LnSbrvzn486Q==" saltValue="2AwDyl6m4cTlNgX1nSwyLA==" spinCount="100000" sheet="1" formatColumns="0" formatRows="0" autoFilter="0"/>
  <mergeCells count="5">
    <mergeCell ref="A1:C1"/>
    <mergeCell ref="I3:J3"/>
    <mergeCell ref="B3:G3"/>
    <mergeCell ref="A13:C13"/>
    <mergeCell ref="B4:J4"/>
  </mergeCells>
  <dataValidations count="3">
    <dataValidation type="decimal" operator="greaterThanOrEqual" allowBlank="1" showInputMessage="1" showErrorMessage="1" sqref="L7:L12 D7:J12">
      <formula1>0</formula1>
    </dataValidation>
    <dataValidation type="textLength" operator="equal" allowBlank="1" showInputMessage="1" showErrorMessage="1" sqref="I3:J3">
      <formula1>9</formula1>
    </dataValidation>
    <dataValidation type="date" allowBlank="1" showInputMessage="1" showErrorMessage="1" error="La data no està compresa dins el període d'actuacions subvencionable" sqref="B7:C12">
      <formula1>45444</formula1>
      <formula2>45808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98" workbookViewId="0">
      <selection activeCell="B20" sqref="B20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0.85546875" style="5" customWidth="1"/>
    <col min="4" max="4" width="12.85546875" style="5" customWidth="1"/>
    <col min="5" max="5" width="11.42578125" style="5" customWidth="1"/>
    <col min="6" max="6" width="15" style="5" customWidth="1"/>
    <col min="7" max="7" width="11.42578125" style="5" customWidth="1"/>
    <col min="8" max="8" width="15.85546875" style="5" customWidth="1"/>
    <col min="9" max="10" width="11.42578125" style="5" customWidth="1"/>
    <col min="11" max="11" width="13" style="5" customWidth="1"/>
    <col min="12" max="12" width="15.5703125" style="5" customWidth="1"/>
    <col min="13" max="13" width="13.42578125" style="5" customWidth="1"/>
    <col min="14" max="16384" width="8.85546875" style="5"/>
  </cols>
  <sheetData>
    <row r="1" spans="1:13" ht="14.25" customHeight="1" x14ac:dyDescent="0.25">
      <c r="A1" s="77" t="s">
        <v>461</v>
      </c>
      <c r="B1" s="77"/>
      <c r="C1" s="77"/>
      <c r="D1" s="4"/>
      <c r="E1" s="27"/>
      <c r="F1" s="4"/>
      <c r="G1" s="4"/>
      <c r="H1" s="4"/>
      <c r="I1" s="4"/>
      <c r="J1" s="4"/>
      <c r="K1" s="4"/>
      <c r="L1" s="4"/>
      <c r="M1" s="4"/>
    </row>
    <row r="2" spans="1:13" ht="12.75" customHeight="1" x14ac:dyDescent="0.2"/>
    <row r="3" spans="1:13" ht="15" x14ac:dyDescent="0.25">
      <c r="A3" s="43" t="s">
        <v>1</v>
      </c>
      <c r="B3" s="84"/>
      <c r="C3" s="85"/>
      <c r="D3" s="85"/>
      <c r="E3" s="85"/>
      <c r="F3" s="85"/>
      <c r="G3" s="86"/>
      <c r="H3" s="43" t="s">
        <v>0</v>
      </c>
      <c r="I3" s="79"/>
      <c r="J3" s="79"/>
    </row>
    <row r="4" spans="1:13" ht="15" x14ac:dyDescent="0.25">
      <c r="A4" s="43" t="s">
        <v>2</v>
      </c>
      <c r="B4" s="104" t="s">
        <v>462</v>
      </c>
      <c r="C4" s="105"/>
      <c r="D4" s="105"/>
      <c r="E4" s="105"/>
      <c r="F4" s="105"/>
      <c r="G4" s="105"/>
      <c r="H4" s="105"/>
      <c r="I4" s="105"/>
      <c r="J4" s="106"/>
    </row>
    <row r="6" spans="1:13" s="8" customFormat="1" ht="101.25" x14ac:dyDescent="0.25">
      <c r="A6" s="25" t="s">
        <v>11</v>
      </c>
      <c r="B6" s="3" t="s">
        <v>10</v>
      </c>
      <c r="C6" s="1" t="s">
        <v>12</v>
      </c>
      <c r="D6" s="3" t="s">
        <v>3</v>
      </c>
      <c r="E6" s="1" t="s">
        <v>4</v>
      </c>
      <c r="F6" s="1" t="s">
        <v>463</v>
      </c>
      <c r="G6" s="1" t="s">
        <v>386</v>
      </c>
      <c r="H6" s="1" t="s">
        <v>5</v>
      </c>
      <c r="I6" s="1" t="s">
        <v>7</v>
      </c>
      <c r="J6" s="1" t="s">
        <v>382</v>
      </c>
      <c r="K6" s="24" t="s">
        <v>402</v>
      </c>
      <c r="L6" s="24" t="s">
        <v>404</v>
      </c>
      <c r="M6" s="7" t="s">
        <v>405</v>
      </c>
    </row>
    <row r="7" spans="1:13" ht="78.75" x14ac:dyDescent="0.2">
      <c r="A7" s="13" t="s">
        <v>464</v>
      </c>
      <c r="B7" s="73"/>
      <c r="C7" s="73"/>
      <c r="D7" s="74"/>
      <c r="E7" s="74"/>
      <c r="F7" s="74"/>
      <c r="G7" s="74"/>
      <c r="H7" s="74"/>
      <c r="I7" s="74"/>
      <c r="J7" s="74"/>
      <c r="K7" s="45">
        <f t="shared" ref="K7:K15" si="0">SUM(D7:J7)</f>
        <v>0</v>
      </c>
      <c r="L7" s="75"/>
      <c r="M7" s="46">
        <f>K7-L7</f>
        <v>0</v>
      </c>
    </row>
    <row r="8" spans="1:13" ht="27.75" customHeight="1" x14ac:dyDescent="0.2">
      <c r="A8" s="13" t="s">
        <v>465</v>
      </c>
      <c r="B8" s="73"/>
      <c r="C8" s="73"/>
      <c r="D8" s="74"/>
      <c r="E8" s="74"/>
      <c r="F8" s="74"/>
      <c r="G8" s="74"/>
      <c r="H8" s="74"/>
      <c r="I8" s="74"/>
      <c r="J8" s="74"/>
      <c r="K8" s="45">
        <f t="shared" si="0"/>
        <v>0</v>
      </c>
      <c r="L8" s="75"/>
      <c r="M8" s="46">
        <f t="shared" ref="M8:M15" si="1">K8-L8</f>
        <v>0</v>
      </c>
    </row>
    <row r="9" spans="1:13" ht="29.25" customHeight="1" x14ac:dyDescent="0.2">
      <c r="A9" s="13" t="s">
        <v>466</v>
      </c>
      <c r="B9" s="73"/>
      <c r="C9" s="73"/>
      <c r="D9" s="74"/>
      <c r="E9" s="74"/>
      <c r="F9" s="74"/>
      <c r="G9" s="74"/>
      <c r="H9" s="74"/>
      <c r="I9" s="74"/>
      <c r="J9" s="74"/>
      <c r="K9" s="45">
        <f t="shared" si="0"/>
        <v>0</v>
      </c>
      <c r="L9" s="75"/>
      <c r="M9" s="46">
        <f t="shared" si="1"/>
        <v>0</v>
      </c>
    </row>
    <row r="10" spans="1:13" ht="45" x14ac:dyDescent="0.2">
      <c r="A10" s="13" t="s">
        <v>467</v>
      </c>
      <c r="B10" s="73"/>
      <c r="C10" s="73"/>
      <c r="D10" s="74"/>
      <c r="E10" s="74"/>
      <c r="F10" s="74"/>
      <c r="G10" s="74"/>
      <c r="H10" s="74"/>
      <c r="I10" s="74"/>
      <c r="J10" s="74"/>
      <c r="K10" s="45">
        <f t="shared" si="0"/>
        <v>0</v>
      </c>
      <c r="L10" s="75"/>
      <c r="M10" s="46">
        <f t="shared" si="1"/>
        <v>0</v>
      </c>
    </row>
    <row r="11" spans="1:13" ht="22.5" x14ac:dyDescent="0.2">
      <c r="A11" s="13" t="s">
        <v>389</v>
      </c>
      <c r="B11" s="73"/>
      <c r="C11" s="73"/>
      <c r="D11" s="74"/>
      <c r="E11" s="74"/>
      <c r="F11" s="74"/>
      <c r="G11" s="74"/>
      <c r="H11" s="74"/>
      <c r="I11" s="74"/>
      <c r="J11" s="74"/>
      <c r="K11" s="45">
        <f t="shared" si="0"/>
        <v>0</v>
      </c>
      <c r="L11" s="75"/>
      <c r="M11" s="46">
        <f t="shared" si="1"/>
        <v>0</v>
      </c>
    </row>
    <row r="12" spans="1:13" ht="33.75" x14ac:dyDescent="0.2">
      <c r="A12" s="13" t="s">
        <v>468</v>
      </c>
      <c r="B12" s="73"/>
      <c r="C12" s="73"/>
      <c r="D12" s="74"/>
      <c r="E12" s="74"/>
      <c r="F12" s="74"/>
      <c r="G12" s="74"/>
      <c r="H12" s="74"/>
      <c r="I12" s="74"/>
      <c r="J12" s="74"/>
      <c r="K12" s="45">
        <f t="shared" si="0"/>
        <v>0</v>
      </c>
      <c r="L12" s="75"/>
      <c r="M12" s="46">
        <f t="shared" si="1"/>
        <v>0</v>
      </c>
    </row>
    <row r="13" spans="1:13" ht="45" x14ac:dyDescent="0.2">
      <c r="A13" s="13" t="s">
        <v>469</v>
      </c>
      <c r="B13" s="73"/>
      <c r="C13" s="73"/>
      <c r="D13" s="74"/>
      <c r="E13" s="74"/>
      <c r="F13" s="74"/>
      <c r="G13" s="74"/>
      <c r="H13" s="74"/>
      <c r="I13" s="74"/>
      <c r="J13" s="74"/>
      <c r="K13" s="45">
        <f t="shared" si="0"/>
        <v>0</v>
      </c>
      <c r="L13" s="75"/>
      <c r="M13" s="46">
        <f t="shared" si="1"/>
        <v>0</v>
      </c>
    </row>
    <row r="14" spans="1:13" ht="33.75" x14ac:dyDescent="0.2">
      <c r="A14" s="13" t="s">
        <v>470</v>
      </c>
      <c r="B14" s="73"/>
      <c r="C14" s="73"/>
      <c r="D14" s="74"/>
      <c r="E14" s="74"/>
      <c r="F14" s="74"/>
      <c r="G14" s="74"/>
      <c r="H14" s="74"/>
      <c r="I14" s="74"/>
      <c r="J14" s="74"/>
      <c r="K14" s="45">
        <f t="shared" si="0"/>
        <v>0</v>
      </c>
      <c r="L14" s="75"/>
      <c r="M14" s="46">
        <f t="shared" si="1"/>
        <v>0</v>
      </c>
    </row>
    <row r="15" spans="1:13" ht="26.45" customHeight="1" x14ac:dyDescent="0.2">
      <c r="A15" s="13" t="s">
        <v>471</v>
      </c>
      <c r="B15" s="73"/>
      <c r="C15" s="73"/>
      <c r="D15" s="74"/>
      <c r="E15" s="74"/>
      <c r="F15" s="74"/>
      <c r="G15" s="74"/>
      <c r="H15" s="74"/>
      <c r="I15" s="74"/>
      <c r="J15" s="74"/>
      <c r="K15" s="45">
        <f t="shared" si="0"/>
        <v>0</v>
      </c>
      <c r="L15" s="75"/>
      <c r="M15" s="46">
        <f t="shared" si="1"/>
        <v>0</v>
      </c>
    </row>
    <row r="16" spans="1:13" s="8" customFormat="1" ht="23.45" customHeight="1" thickBot="1" x14ac:dyDescent="0.3">
      <c r="A16" s="102" t="s">
        <v>6</v>
      </c>
      <c r="B16" s="102"/>
      <c r="C16" s="103"/>
      <c r="D16" s="52">
        <f t="shared" ref="D16:M16" si="2">SUM(D7:D15)</f>
        <v>0</v>
      </c>
      <c r="E16" s="47">
        <f t="shared" si="2"/>
        <v>0</v>
      </c>
      <c r="F16" s="47">
        <f t="shared" si="2"/>
        <v>0</v>
      </c>
      <c r="G16" s="47">
        <f t="shared" si="2"/>
        <v>0</v>
      </c>
      <c r="H16" s="47">
        <f>SUM(H7:H15)</f>
        <v>0</v>
      </c>
      <c r="I16" s="47">
        <f t="shared" si="2"/>
        <v>0</v>
      </c>
      <c r="J16" s="47">
        <f t="shared" si="2"/>
        <v>0</v>
      </c>
      <c r="K16" s="47">
        <f t="shared" si="2"/>
        <v>0</v>
      </c>
      <c r="L16" s="47">
        <f t="shared" si="2"/>
        <v>0</v>
      </c>
      <c r="M16" s="48">
        <f t="shared" si="2"/>
        <v>0</v>
      </c>
    </row>
    <row r="17" spans="9:13" ht="63" customHeight="1" x14ac:dyDescent="0.2">
      <c r="I17" s="12" t="str">
        <f>IF(K16=0,"",IF(I16/K16&gt;0.15,"SUPERA 15%",""))</f>
        <v/>
      </c>
      <c r="M17" s="16" t="str">
        <f>IF(M16&gt;30000,"IMPORT SUPERIOR A 30.000","assegureu-vos que aquest import coincideix amb l'import sol·licitat")</f>
        <v>assegureu-vos que aquest import coincideix amb l'import sol·licitat</v>
      </c>
    </row>
  </sheetData>
  <sheetProtection algorithmName="SHA-512" hashValue="dHjHwUEWDK2XMzveoT1tXkrhr0iNj49veWDXiylBZRasISWjjWL1DfDRHJsh8dZyRl6rLpTuDpMHclXL51UoLw==" saltValue="JPGjKY5EZsRqtQd/paQmQA==" spinCount="100000" sheet="1" formatColumns="0" formatRows="0" autoFilter="0"/>
  <mergeCells count="5">
    <mergeCell ref="A16:C16"/>
    <mergeCell ref="A1:C1"/>
    <mergeCell ref="B3:G3"/>
    <mergeCell ref="I3:J3"/>
    <mergeCell ref="B4:J4"/>
  </mergeCells>
  <dataValidations count="2">
    <dataValidation type="decimal" operator="greaterThanOrEqual" allowBlank="1" showInputMessage="1" showErrorMessage="1" sqref="L7:L15 D7:J15">
      <formula1>0</formula1>
    </dataValidation>
    <dataValidation type="date" allowBlank="1" showInputMessage="1" showErrorMessage="1" error="La data no està compresa dins el període d'actuacions subvencionable" sqref="B7:C15">
      <formula1>45597</formula1>
      <formula2>45961</formula2>
    </dataValidation>
  </dataValidations>
  <pageMargins left="0.7" right="0.7" top="0.95833333333333337" bottom="0.75" header="0.3" footer="0.3"/>
  <pageSetup paperSize="9" scale="49" orientation="landscape" r:id="rId1"/>
  <headerFooter alignWithMargins="0">
    <oddHeader>&amp;L&amp;G&amp;R&amp;G</oddHeader>
    <oddFooter>&amp;L&amp;G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M13"/>
  <sheetViews>
    <sheetView zoomScaleNormal="100" zoomScaleSheetLayoutView="98" workbookViewId="0">
      <selection activeCell="G8" sqref="G8"/>
    </sheetView>
  </sheetViews>
  <sheetFormatPr defaultColWidth="8.85546875" defaultRowHeight="11.25" x14ac:dyDescent="0.2"/>
  <cols>
    <col min="1" max="1" width="35.85546875" style="5" customWidth="1"/>
    <col min="2" max="2" width="12.140625" style="5" customWidth="1"/>
    <col min="3" max="3" width="10.85546875" style="5" customWidth="1"/>
    <col min="4" max="4" width="14.140625" style="5" customWidth="1"/>
    <col min="5" max="5" width="11.42578125" style="5" customWidth="1"/>
    <col min="6" max="6" width="15" style="5" customWidth="1"/>
    <col min="7" max="7" width="11.42578125" style="5" customWidth="1"/>
    <col min="8" max="8" width="13.85546875" style="5" customWidth="1"/>
    <col min="9" max="11" width="11.42578125" style="5" customWidth="1"/>
    <col min="12" max="12" width="14.85546875" style="5" customWidth="1"/>
    <col min="13" max="13" width="10.5703125" style="5" customWidth="1"/>
    <col min="14" max="16384" width="8.85546875" style="5"/>
  </cols>
  <sheetData>
    <row r="1" spans="1:13" ht="14.25" customHeight="1" x14ac:dyDescent="0.25">
      <c r="A1" s="77" t="s">
        <v>401</v>
      </c>
      <c r="B1" s="77"/>
      <c r="C1" s="77"/>
      <c r="D1" s="4"/>
      <c r="E1" s="27"/>
      <c r="F1" s="4"/>
      <c r="G1" s="4"/>
      <c r="H1" s="4"/>
      <c r="I1" s="4"/>
      <c r="J1" s="4"/>
      <c r="K1" s="4"/>
      <c r="L1" s="4"/>
      <c r="M1" s="4"/>
    </row>
    <row r="2" spans="1:13" ht="12.75" customHeight="1" x14ac:dyDescent="0.2"/>
    <row r="3" spans="1:13" ht="15" x14ac:dyDescent="0.25">
      <c r="A3" s="43" t="s">
        <v>1</v>
      </c>
      <c r="B3" s="84"/>
      <c r="C3" s="85"/>
      <c r="D3" s="85"/>
      <c r="E3" s="85"/>
      <c r="F3" s="85"/>
      <c r="G3" s="86"/>
      <c r="H3" s="43" t="s">
        <v>0</v>
      </c>
      <c r="I3" s="79"/>
      <c r="J3" s="79"/>
    </row>
    <row r="4" spans="1:13" ht="15" x14ac:dyDescent="0.25">
      <c r="A4" s="43" t="s">
        <v>2</v>
      </c>
      <c r="B4" s="104" t="s">
        <v>478</v>
      </c>
      <c r="C4" s="105"/>
      <c r="D4" s="105"/>
      <c r="E4" s="105"/>
      <c r="F4" s="105"/>
      <c r="G4" s="105"/>
      <c r="H4" s="105"/>
      <c r="I4" s="105"/>
      <c r="J4" s="106"/>
    </row>
    <row r="6" spans="1:13" s="8" customFormat="1" ht="101.25" x14ac:dyDescent="0.25">
      <c r="A6" s="6" t="s">
        <v>11</v>
      </c>
      <c r="B6" s="3" t="s">
        <v>10</v>
      </c>
      <c r="C6" s="1" t="s">
        <v>12</v>
      </c>
      <c r="D6" s="3" t="s">
        <v>3</v>
      </c>
      <c r="E6" s="1" t="s">
        <v>4</v>
      </c>
      <c r="F6" s="1" t="s">
        <v>463</v>
      </c>
      <c r="G6" s="1" t="s">
        <v>386</v>
      </c>
      <c r="H6" s="1" t="s">
        <v>5</v>
      </c>
      <c r="I6" s="1" t="s">
        <v>7</v>
      </c>
      <c r="J6" s="1" t="s">
        <v>382</v>
      </c>
      <c r="K6" s="9" t="s">
        <v>402</v>
      </c>
      <c r="L6" s="9" t="s">
        <v>404</v>
      </c>
      <c r="M6" s="7" t="s">
        <v>405</v>
      </c>
    </row>
    <row r="7" spans="1:13" ht="33.75" x14ac:dyDescent="0.2">
      <c r="A7" s="13" t="s">
        <v>472</v>
      </c>
      <c r="B7" s="73"/>
      <c r="C7" s="73"/>
      <c r="D7" s="74"/>
      <c r="E7" s="75"/>
      <c r="F7" s="75"/>
      <c r="G7" s="75"/>
      <c r="H7" s="75"/>
      <c r="I7" s="75"/>
      <c r="J7" s="75"/>
      <c r="K7" s="45">
        <f t="shared" ref="K7:K11" si="0">SUM(D7:J7)</f>
        <v>0</v>
      </c>
      <c r="L7" s="75"/>
      <c r="M7" s="46">
        <f>K7-L7</f>
        <v>0</v>
      </c>
    </row>
    <row r="8" spans="1:13" ht="33.75" x14ac:dyDescent="0.2">
      <c r="A8" s="13" t="s">
        <v>473</v>
      </c>
      <c r="B8" s="73"/>
      <c r="C8" s="73"/>
      <c r="D8" s="74"/>
      <c r="E8" s="75"/>
      <c r="F8" s="75"/>
      <c r="G8" s="75"/>
      <c r="H8" s="75"/>
      <c r="I8" s="75"/>
      <c r="J8" s="75"/>
      <c r="K8" s="45">
        <f t="shared" si="0"/>
        <v>0</v>
      </c>
      <c r="L8" s="75"/>
      <c r="M8" s="46">
        <f t="shared" ref="M8:M11" si="1">K8-L8</f>
        <v>0</v>
      </c>
    </row>
    <row r="9" spans="1:13" ht="45" x14ac:dyDescent="0.2">
      <c r="A9" s="19" t="s">
        <v>474</v>
      </c>
      <c r="B9" s="73"/>
      <c r="C9" s="73"/>
      <c r="D9" s="74"/>
      <c r="E9" s="75"/>
      <c r="F9" s="75"/>
      <c r="G9" s="75"/>
      <c r="H9" s="75"/>
      <c r="I9" s="75"/>
      <c r="J9" s="75"/>
      <c r="K9" s="45">
        <f t="shared" si="0"/>
        <v>0</v>
      </c>
      <c r="L9" s="75"/>
      <c r="M9" s="46">
        <f t="shared" si="1"/>
        <v>0</v>
      </c>
    </row>
    <row r="10" spans="1:13" ht="45" x14ac:dyDescent="0.2">
      <c r="A10" s="13" t="s">
        <v>475</v>
      </c>
      <c r="B10" s="73"/>
      <c r="C10" s="73"/>
      <c r="D10" s="74"/>
      <c r="E10" s="75"/>
      <c r="F10" s="75"/>
      <c r="G10" s="75"/>
      <c r="H10" s="75"/>
      <c r="I10" s="75"/>
      <c r="J10" s="75"/>
      <c r="K10" s="45">
        <f t="shared" si="0"/>
        <v>0</v>
      </c>
      <c r="L10" s="75"/>
      <c r="M10" s="46">
        <f t="shared" si="1"/>
        <v>0</v>
      </c>
    </row>
    <row r="11" spans="1:13" ht="33.75" x14ac:dyDescent="0.2">
      <c r="A11" s="19" t="s">
        <v>476</v>
      </c>
      <c r="B11" s="73"/>
      <c r="C11" s="73"/>
      <c r="D11" s="74"/>
      <c r="E11" s="75"/>
      <c r="F11" s="75"/>
      <c r="G11" s="75"/>
      <c r="H11" s="75"/>
      <c r="I11" s="75"/>
      <c r="J11" s="75"/>
      <c r="K11" s="45">
        <f t="shared" si="0"/>
        <v>0</v>
      </c>
      <c r="L11" s="75"/>
      <c r="M11" s="46">
        <f t="shared" si="1"/>
        <v>0</v>
      </c>
    </row>
    <row r="12" spans="1:13" s="8" customFormat="1" ht="21.95" customHeight="1" thickBot="1" x14ac:dyDescent="0.3">
      <c r="A12" s="107" t="s">
        <v>6</v>
      </c>
      <c r="B12" s="102"/>
      <c r="C12" s="108"/>
      <c r="D12" s="47">
        <f t="shared" ref="D12:M12" si="2">SUM(D7:D11)</f>
        <v>0</v>
      </c>
      <c r="E12" s="47">
        <f t="shared" si="2"/>
        <v>0</v>
      </c>
      <c r="F12" s="47">
        <f t="shared" si="2"/>
        <v>0</v>
      </c>
      <c r="G12" s="47">
        <f t="shared" si="2"/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8">
        <f t="shared" si="2"/>
        <v>0</v>
      </c>
    </row>
    <row r="13" spans="1:13" ht="70.5" customHeight="1" x14ac:dyDescent="0.2">
      <c r="I13" s="12" t="str">
        <f>IF(K12=0,"",IF(I12/K12&gt;0.15,"SUPERA 15%",))</f>
        <v/>
      </c>
      <c r="M13" s="16" t="str">
        <f>IF(M12&gt;170000,"IMPORT SUPERIOR A 170,000","assegureu-vos que aquest import coincideix amb l'import sol·licitat")</f>
        <v>assegureu-vos que aquest import coincideix amb l'import sol·licitat</v>
      </c>
    </row>
  </sheetData>
  <sheetProtection algorithmName="SHA-512" hashValue="ZTkZaSyMb70y+z50avnPtzdku49qtg7T4xAkMoirqAKwiNnedKE9loRIFTcZSpW1EkiVQdRW80k/P7p+5+XyGA==" saltValue="kTvNJxSVEtG/1XpJGjVhyw==" spinCount="100000" sheet="1" formatColumns="0" formatRows="0" autoFilter="0"/>
  <mergeCells count="5">
    <mergeCell ref="A12:C12"/>
    <mergeCell ref="A1:C1"/>
    <mergeCell ref="I3:J3"/>
    <mergeCell ref="B3:G3"/>
    <mergeCell ref="B4:J4"/>
  </mergeCells>
  <dataValidations count="2">
    <dataValidation type="decimal" operator="greaterThanOrEqual" allowBlank="1" showInputMessage="1" showErrorMessage="1" sqref="L7:L11 D7:J11">
      <formula1>0</formula1>
    </dataValidation>
    <dataValidation type="date" allowBlank="1" showInputMessage="1" showErrorMessage="1" error="La data no està compresa dins el període d'actuacions subvencionable" sqref="B7:C11">
      <formula1>45597</formula1>
      <formula2>45961</formula2>
    </dataValidation>
  </dataValidations>
  <pageMargins left="0.7" right="0.7" top="0.95833333333333337" bottom="0.75" header="0.3" footer="0.3"/>
  <pageSetup paperSize="9" scale="49" orientation="landscape" r:id="rId1"/>
  <headerFooter alignWithMargins="0">
    <oddHeader>&amp;L&amp;G&amp;R&amp;G</oddHeader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13</vt:i4>
      </vt:variant>
      <vt:variant>
        <vt:lpstr>Intervals amb nom</vt:lpstr>
      </vt:variant>
      <vt:variant>
        <vt:i4>9</vt:i4>
      </vt:variant>
    </vt:vector>
  </HeadingPairs>
  <TitlesOfParts>
    <vt:vector size="22" baseType="lpstr">
      <vt:lpstr>A)</vt:lpstr>
      <vt:lpstr>B)</vt:lpstr>
      <vt:lpstr>C)</vt:lpstr>
      <vt:lpstr>D)</vt:lpstr>
      <vt:lpstr>E)</vt:lpstr>
      <vt:lpstr>F)</vt:lpstr>
      <vt:lpstr>G)</vt:lpstr>
      <vt:lpstr>P3</vt:lpstr>
      <vt:lpstr>H)</vt:lpstr>
      <vt:lpstr>I)</vt:lpstr>
      <vt:lpstr>DADES ENTITATS</vt:lpstr>
      <vt:lpstr>Full1</vt:lpstr>
      <vt:lpstr>CODIS</vt:lpstr>
      <vt:lpstr>Abast</vt:lpstr>
      <vt:lpstr>'DADES ENTITATS'!Àrea_d'impressió</vt:lpstr>
      <vt:lpstr>'G)'!Àrea_d'impressió</vt:lpstr>
      <vt:lpstr>'H)'!Àrea_d'impressió</vt:lpstr>
      <vt:lpstr>'P3'!Àrea_d'impressió</vt:lpstr>
      <vt:lpstr>comarca</vt:lpstr>
      <vt:lpstr>ENTITAT</vt:lpstr>
      <vt:lpstr>'DADES ENTITATS'!Municipi</vt:lpstr>
      <vt:lpstr>PROJECTE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Contreras Schez.dela Serrana, Yolanda</cp:lastModifiedBy>
  <cp:lastPrinted>2018-09-25T10:22:26Z</cp:lastPrinted>
  <dcterms:created xsi:type="dcterms:W3CDTF">2017-07-31T09:20:39Z</dcterms:created>
  <dcterms:modified xsi:type="dcterms:W3CDTF">2024-07-02T13:07:04Z</dcterms:modified>
</cp:coreProperties>
</file>