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3\L3_Projectes Suport_L4 Coordinacio 2023\Documentació\"/>
    </mc:Choice>
  </mc:AlternateContent>
  <workbookProtection workbookAlgorithmName="SHA-512" workbookHashValue="CT4WTgtiic86a2Epz2PvQFpoP8ZoZw9+E8ihNSZjWBIUhZ/JmW1G3WtLZFNGhTsvEJgQ8olpzR9H2Pa+Hh76bQ==" workbookSaltValue="Kl8b1Zcsw/9R9smMSNdbPQ==" workbookSpinCount="100000" lockStructure="1"/>
  <bookViews>
    <workbookView xWindow="0" yWindow="225" windowWidth="19140" windowHeight="7245"/>
  </bookViews>
  <sheets>
    <sheet name="A)" sheetId="1" r:id="rId1"/>
    <sheet name="B)" sheetId="7" r:id="rId2"/>
    <sheet name="C)" sheetId="17" r:id="rId3"/>
    <sheet name="D)" sheetId="9" r:id="rId4"/>
    <sheet name="E)" sheetId="10" r:id="rId5"/>
    <sheet name="F)" sheetId="11" r:id="rId6"/>
    <sheet name="G)" sheetId="12" r:id="rId7"/>
    <sheet name="P3" sheetId="16" r:id="rId8"/>
    <sheet name="H)" sheetId="13" r:id="rId9"/>
    <sheet name="I)" sheetId="8" r:id="rId10"/>
    <sheet name="DADES ENTITATS" sheetId="14" r:id="rId11"/>
    <sheet name="Full1" sheetId="18" state="hidden" r:id="rId12"/>
    <sheet name="CODIS" sheetId="5" state="hidden" r:id="rId13"/>
  </sheets>
  <externalReferences>
    <externalReference r:id="rId14"/>
  </externalReferences>
  <definedNames>
    <definedName name="Abast">CODIS!$D$2:$D$8</definedName>
    <definedName name="_xlnm.Print_Area" localSheetId="10">'DADES ENTITATS'!$A$1:$V$11</definedName>
    <definedName name="_xlnm.Print_Area" localSheetId="6">'G)'!$A$1:$M$14</definedName>
    <definedName name="_xlnm.Print_Area" localSheetId="8">'H)'!$A$1:$M$13</definedName>
    <definedName name="_xlnm.Print_Area" localSheetId="7">'P3'!$A$1:$M$17</definedName>
    <definedName name="comarca">CODIS!$B$2:$B$43</definedName>
    <definedName name="ENTITAT">CODIS!$F$2:$F$3</definedName>
    <definedName name="Municipi" localSheetId="2">CODIS!#REF!</definedName>
    <definedName name="Municipi" localSheetId="10">[1]CODIS!$A$2:$A$600</definedName>
    <definedName name="Municipi" localSheetId="7">CODIS!#REF!</definedName>
    <definedName name="Municipi">CODIS!#REF!</definedName>
    <definedName name="PROJECTE">CODIS!$G$2:$G$8</definedName>
  </definedNames>
  <calcPr calcId="162913"/>
</workbook>
</file>

<file path=xl/calcChain.xml><?xml version="1.0" encoding="utf-8"?>
<calcChain xmlns="http://schemas.openxmlformats.org/spreadsheetml/2006/main">
  <c r="K3" i="14" l="1"/>
  <c r="C3" i="14"/>
  <c r="O12" i="10"/>
  <c r="O13" i="10"/>
  <c r="O14" i="10"/>
  <c r="O15" i="10"/>
  <c r="O16" i="10"/>
  <c r="E14" i="11" l="1"/>
  <c r="F14" i="11"/>
  <c r="E13" i="9"/>
  <c r="E13" i="17"/>
  <c r="E12" i="7"/>
  <c r="E12" i="1"/>
  <c r="C4" i="14" l="1"/>
  <c r="L11" i="17"/>
  <c r="N11" i="17" s="1"/>
  <c r="M13" i="17"/>
  <c r="K13" i="17"/>
  <c r="J13" i="17"/>
  <c r="I13" i="17"/>
  <c r="H13" i="17"/>
  <c r="G13" i="17"/>
  <c r="F13" i="17"/>
  <c r="D13" i="17"/>
  <c r="L12" i="17"/>
  <c r="N12" i="17" s="1"/>
  <c r="L10" i="17"/>
  <c r="N10" i="17" s="1"/>
  <c r="L9" i="17"/>
  <c r="N9" i="17" s="1"/>
  <c r="L8" i="17"/>
  <c r="N8" i="17" s="1"/>
  <c r="L7" i="17"/>
  <c r="L13" i="17" l="1"/>
  <c r="J14" i="17" s="1"/>
  <c r="N7" i="17"/>
  <c r="N13" i="17" s="1"/>
  <c r="N14" i="17" s="1"/>
  <c r="T13" i="14" l="1"/>
  <c r="T15" i="14"/>
  <c r="T16" i="14"/>
  <c r="T17" i="14"/>
  <c r="T18" i="14"/>
  <c r="T19" i="14"/>
  <c r="T20" i="14"/>
  <c r="S21" i="14" l="1"/>
  <c r="R21" i="14"/>
  <c r="T14" i="14" s="1"/>
  <c r="T12" i="14" l="1"/>
  <c r="T11" i="14"/>
  <c r="U12" i="14"/>
  <c r="U13" i="14"/>
  <c r="U14" i="14"/>
  <c r="U15" i="14"/>
  <c r="U16" i="14"/>
  <c r="U17" i="14"/>
  <c r="U18" i="14"/>
  <c r="U19" i="14"/>
  <c r="U20" i="14"/>
  <c r="T21" i="14" l="1"/>
  <c r="K9" i="16" l="1"/>
  <c r="M9" i="16" s="1"/>
  <c r="K10" i="16"/>
  <c r="M10" i="16" s="1"/>
  <c r="K11" i="16"/>
  <c r="M11" i="16" s="1"/>
  <c r="K12" i="16"/>
  <c r="M12" i="16" s="1"/>
  <c r="L16" i="16" l="1"/>
  <c r="J16" i="16"/>
  <c r="I16" i="16"/>
  <c r="H16" i="16"/>
  <c r="G16" i="16"/>
  <c r="F16" i="16"/>
  <c r="E16" i="16"/>
  <c r="D16" i="16"/>
  <c r="K15" i="16"/>
  <c r="M15" i="16" s="1"/>
  <c r="K14" i="16"/>
  <c r="M14" i="16" s="1"/>
  <c r="K13" i="16"/>
  <c r="M13" i="16" s="1"/>
  <c r="K8" i="16"/>
  <c r="M8" i="16" s="1"/>
  <c r="K7" i="16"/>
  <c r="K11" i="12"/>
  <c r="M11" i="12" s="1"/>
  <c r="L11" i="9"/>
  <c r="N11" i="9" s="1"/>
  <c r="L11" i="10"/>
  <c r="O11" i="10" s="1"/>
  <c r="L12" i="10"/>
  <c r="L13" i="10"/>
  <c r="N13" i="10" s="1"/>
  <c r="L14" i="10"/>
  <c r="N14" i="10" s="1"/>
  <c r="N12" i="10" l="1"/>
  <c r="N11" i="10"/>
  <c r="K16" i="16"/>
  <c r="I17" i="16" s="1"/>
  <c r="M7" i="16"/>
  <c r="M16" i="16" s="1"/>
  <c r="M17" i="16" s="1"/>
  <c r="L10" i="10" l="1"/>
  <c r="O10" i="10" s="1"/>
  <c r="N10" i="10" l="1"/>
  <c r="C11" i="14"/>
  <c r="B11" i="14"/>
  <c r="G14" i="11" l="1"/>
  <c r="H14" i="11"/>
  <c r="I14" i="11"/>
  <c r="J14" i="11"/>
  <c r="K14" i="11"/>
  <c r="M14" i="11"/>
  <c r="D14" i="11"/>
  <c r="E12" i="8"/>
  <c r="F12" i="8"/>
  <c r="G12" i="8"/>
  <c r="H12" i="8"/>
  <c r="I12" i="8"/>
  <c r="J12" i="8"/>
  <c r="L12" i="8"/>
  <c r="D12" i="8"/>
  <c r="M12" i="1" l="1"/>
  <c r="F12" i="1"/>
  <c r="G12" i="1"/>
  <c r="H12" i="1"/>
  <c r="I12" i="1"/>
  <c r="J12" i="1"/>
  <c r="K12" i="1"/>
  <c r="D12" i="1"/>
  <c r="L12" i="13" l="1"/>
  <c r="J12" i="13"/>
  <c r="I12" i="13"/>
  <c r="H12" i="13"/>
  <c r="G12" i="13"/>
  <c r="F12" i="13"/>
  <c r="E12" i="13"/>
  <c r="D12" i="13"/>
  <c r="K11" i="13"/>
  <c r="M11" i="13" s="1"/>
  <c r="K10" i="13"/>
  <c r="M10" i="13" s="1"/>
  <c r="K9" i="13"/>
  <c r="M9" i="13" s="1"/>
  <c r="K8" i="13"/>
  <c r="M8" i="13" s="1"/>
  <c r="K7" i="13"/>
  <c r="M7" i="13" s="1"/>
  <c r="L13" i="12"/>
  <c r="J13" i="12"/>
  <c r="I13" i="12"/>
  <c r="H13" i="12"/>
  <c r="G13" i="12"/>
  <c r="F13" i="12"/>
  <c r="E13" i="12"/>
  <c r="D13" i="12"/>
  <c r="K12" i="12"/>
  <c r="M12" i="12" s="1"/>
  <c r="K10" i="12"/>
  <c r="M10" i="12" s="1"/>
  <c r="K9" i="12"/>
  <c r="M9" i="12" s="1"/>
  <c r="K8" i="12"/>
  <c r="M8" i="12" s="1"/>
  <c r="K7" i="12"/>
  <c r="M7" i="12" s="1"/>
  <c r="L12" i="11"/>
  <c r="N12" i="11" s="1"/>
  <c r="L13" i="11"/>
  <c r="L11" i="11"/>
  <c r="N11" i="11" s="1"/>
  <c r="L10" i="11"/>
  <c r="N10" i="11" s="1"/>
  <c r="L9" i="11"/>
  <c r="N9" i="11" s="1"/>
  <c r="L8" i="11"/>
  <c r="N8" i="11" s="1"/>
  <c r="L7" i="11"/>
  <c r="M17" i="10"/>
  <c r="K17" i="10"/>
  <c r="J17" i="10"/>
  <c r="I17" i="10"/>
  <c r="H17" i="10"/>
  <c r="G17" i="10"/>
  <c r="F17" i="10"/>
  <c r="E17" i="10"/>
  <c r="L16" i="10"/>
  <c r="N16" i="10" s="1"/>
  <c r="L15" i="10"/>
  <c r="N15" i="10" s="1"/>
  <c r="L9" i="10"/>
  <c r="O9" i="10" s="1"/>
  <c r="L8" i="10"/>
  <c r="O8" i="10" s="1"/>
  <c r="L7" i="10"/>
  <c r="O7" i="10" s="1"/>
  <c r="M13" i="9"/>
  <c r="K13" i="9"/>
  <c r="J13" i="9"/>
  <c r="I13" i="9"/>
  <c r="H13" i="9"/>
  <c r="G13" i="9"/>
  <c r="F13" i="9"/>
  <c r="D13" i="9"/>
  <c r="L12" i="9"/>
  <c r="N12" i="9" s="1"/>
  <c r="L10" i="9"/>
  <c r="N10" i="9" s="1"/>
  <c r="L9" i="9"/>
  <c r="N9" i="9" s="1"/>
  <c r="L8" i="9"/>
  <c r="N8" i="9" s="1"/>
  <c r="L7" i="9"/>
  <c r="N7" i="9" s="1"/>
  <c r="K11" i="8"/>
  <c r="M11" i="8" s="1"/>
  <c r="K10" i="8"/>
  <c r="M10" i="8" s="1"/>
  <c r="K9" i="8"/>
  <c r="M9" i="8" s="1"/>
  <c r="K8" i="8"/>
  <c r="M8" i="8" s="1"/>
  <c r="K7" i="8"/>
  <c r="M12" i="7"/>
  <c r="K12" i="7"/>
  <c r="J12" i="7"/>
  <c r="I12" i="7"/>
  <c r="H12" i="7"/>
  <c r="G12" i="7"/>
  <c r="F12" i="7"/>
  <c r="D12" i="7"/>
  <c r="L11" i="7"/>
  <c r="N11" i="7" s="1"/>
  <c r="L10" i="7"/>
  <c r="N10" i="7" s="1"/>
  <c r="L9" i="7"/>
  <c r="N9" i="7" s="1"/>
  <c r="L8" i="7"/>
  <c r="N8" i="7" s="1"/>
  <c r="L7" i="7"/>
  <c r="N8" i="10" l="1"/>
  <c r="N9" i="10"/>
  <c r="N7" i="10"/>
  <c r="C20" i="10" s="1"/>
  <c r="D20" i="10" s="1"/>
  <c r="M7" i="8"/>
  <c r="M12" i="8" s="1"/>
  <c r="M13" i="8" s="1"/>
  <c r="K12" i="8"/>
  <c r="I13" i="8" s="1"/>
  <c r="N7" i="11"/>
  <c r="L14" i="11"/>
  <c r="J15" i="11" s="1"/>
  <c r="M13" i="12"/>
  <c r="M14" i="12" s="1"/>
  <c r="N13" i="9"/>
  <c r="N14" i="9" s="1"/>
  <c r="L12" i="7"/>
  <c r="N7" i="7"/>
  <c r="N12" i="7" s="1"/>
  <c r="N13" i="7" s="1"/>
  <c r="M12" i="13"/>
  <c r="M13" i="13" s="1"/>
  <c r="N13" i="11"/>
  <c r="K12" i="13"/>
  <c r="I13" i="13" s="1"/>
  <c r="K13" i="12"/>
  <c r="I14" i="12" s="1"/>
  <c r="L17" i="10"/>
  <c r="J18" i="10" s="1"/>
  <c r="L13" i="9"/>
  <c r="J14" i="9" s="1"/>
  <c r="C21" i="10" l="1"/>
  <c r="D21" i="10" s="1"/>
  <c r="C22" i="10"/>
  <c r="D22" i="10" s="1"/>
  <c r="N17" i="10"/>
  <c r="N18" i="10" s="1"/>
  <c r="J13" i="7"/>
  <c r="N14" i="11"/>
  <c r="N15" i="11" s="1"/>
  <c r="L8" i="1"/>
  <c r="L9" i="1"/>
  <c r="N9" i="1" s="1"/>
  <c r="L10" i="1"/>
  <c r="N10" i="1" s="1"/>
  <c r="L11" i="1"/>
  <c r="N11" i="1" s="1"/>
  <c r="L7" i="1"/>
  <c r="C23" i="10" l="1"/>
  <c r="N7" i="1"/>
  <c r="L12" i="1"/>
  <c r="N8" i="1"/>
  <c r="U11" i="14" l="1"/>
  <c r="U21" i="14" s="1"/>
  <c r="J13" i="1"/>
  <c r="N12" i="1"/>
  <c r="U22" i="14" l="1"/>
  <c r="N13" i="1"/>
</calcChain>
</file>

<file path=xl/sharedStrings.xml><?xml version="1.0" encoding="utf-8"?>
<sst xmlns="http://schemas.openxmlformats.org/spreadsheetml/2006/main" count="959" uniqueCount="777">
  <si>
    <t>NIF</t>
  </si>
  <si>
    <t>ENTITAT SOL·LICITANT</t>
  </si>
  <si>
    <t>NOM DEL PROJECTE</t>
  </si>
  <si>
    <t xml:space="preserve">remuneracions del personal </t>
  </si>
  <si>
    <t>lloguer</t>
  </si>
  <si>
    <t xml:space="preserve">Primes d’assegurances </t>
  </si>
  <si>
    <t>TOTAL</t>
  </si>
  <si>
    <t>indirectes 
(màxim 15%)</t>
  </si>
  <si>
    <t>HOMES</t>
  </si>
  <si>
    <t>DONES</t>
  </si>
  <si>
    <t>DATA 
INICI</t>
  </si>
  <si>
    <t>ACTUACIO</t>
  </si>
  <si>
    <t>DATA
 FINAL</t>
  </si>
  <si>
    <t>Municipi</t>
  </si>
  <si>
    <t>Abrera</t>
  </si>
  <si>
    <t>Agramunt</t>
  </si>
  <si>
    <t>Aguilar De Segarra</t>
  </si>
  <si>
    <t>Aiguamúrcia</t>
  </si>
  <si>
    <t>Aiguaviva</t>
  </si>
  <si>
    <t>Aitona</t>
  </si>
  <si>
    <t>Albagés, L'</t>
  </si>
  <si>
    <t>Albatàrrec</t>
  </si>
  <si>
    <t>Albesa</t>
  </si>
  <si>
    <t>Albi, L'</t>
  </si>
  <si>
    <t>Albinyana</t>
  </si>
  <si>
    <t>Alcanar</t>
  </si>
  <si>
    <t>Alcanó</t>
  </si>
  <si>
    <t>Alcarràs</t>
  </si>
  <si>
    <t>Alcoletge</t>
  </si>
  <si>
    <t>Alcover</t>
  </si>
  <si>
    <t>Aldea, L'</t>
  </si>
  <si>
    <t>Aleixar, L'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</si>
  <si>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</si>
  <si>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</si>
  <si>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</si>
  <si>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</si>
  <si>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</si>
  <si>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</si>
  <si>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</si>
  <si>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</si>
  <si>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</si>
  <si>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</si>
  <si>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</si>
  <si>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</si>
  <si>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</si>
  <si>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</si>
  <si>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</si>
  <si>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</si>
  <si>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</si>
  <si>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</si>
  <si>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</si>
  <si>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</si>
  <si>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</si>
  <si>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Arbúcies</t>
  </si>
  <si>
    <t>Arenys De Mar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</si>
  <si>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</si>
  <si>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</si>
  <si>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</si>
  <si>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</si>
  <si>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</si>
  <si>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</si>
  <si>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</si>
  <si>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</si>
  <si>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</si>
  <si>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</si>
  <si>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</si>
  <si>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</si>
  <si>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</si>
  <si>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</si>
  <si>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</si>
  <si>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</si>
  <si>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</si>
  <si>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</si>
  <si>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</si>
  <si>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</si>
  <si>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</si>
  <si>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</si>
  <si>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Barcelona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</si>
  <si>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</si>
  <si>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</si>
  <si>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</si>
  <si>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</si>
  <si>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</si>
  <si>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</si>
  <si>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</si>
  <si>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</si>
  <si>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</si>
  <si>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</si>
  <si>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</si>
  <si>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</si>
  <si>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</si>
  <si>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</si>
  <si>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</si>
  <si>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</si>
  <si>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</si>
  <si>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</si>
  <si>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</si>
  <si>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</si>
  <si>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</si>
  <si>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</si>
  <si>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</si>
  <si>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</si>
  <si>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</si>
  <si>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</si>
  <si>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</si>
  <si>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</si>
  <si>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</si>
  <si>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</si>
  <si>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</si>
  <si>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</si>
  <si>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</si>
  <si>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Cabra Del Camp</t>
  </si>
  <si>
    <t>Cabrera D'Anoia</t>
  </si>
  <si>
    <t>Cabrera De Mar</t>
  </si>
  <si>
    <t>Calafell</t>
  </si>
  <si>
    <t>Calders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</si>
  <si>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</si>
  <si>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</si>
  <si>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</si>
  <si>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</si>
  <si>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</si>
  <si>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</si>
  <si>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</si>
  <si>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</si>
  <si>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</si>
  <si>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</si>
  <si>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</si>
  <si>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</si>
  <si>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</si>
  <si>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</si>
  <si>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</si>
  <si>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</si>
  <si>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</si>
  <si>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</si>
  <si>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</si>
  <si>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</si>
  <si>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</si>
  <si>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</si>
  <si>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</si>
  <si>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</si>
  <si>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</si>
  <si>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</si>
  <si>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</si>
  <si>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</si>
  <si>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</si>
  <si>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</si>
  <si>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</si>
  <si>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</si>
  <si>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</si>
  <si>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</si>
  <si>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</si>
  <si>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</si>
  <si>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</si>
  <si>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</si>
  <si>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</si>
  <si>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</si>
  <si>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</si>
  <si>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</si>
  <si>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</si>
  <si>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</si>
  <si>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</si>
  <si>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</si>
  <si>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</si>
  <si>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</si>
  <si>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</si>
  <si>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</si>
  <si>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</si>
  <si>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</si>
  <si>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</si>
  <si>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</si>
  <si>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</si>
  <si>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</si>
  <si>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</si>
  <si>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</si>
  <si>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</si>
  <si>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</si>
  <si>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</si>
  <si>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</si>
  <si>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</si>
  <si>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</si>
  <si>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</si>
  <si>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</si>
  <si>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</si>
  <si>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</si>
  <si>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</si>
  <si>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</si>
  <si>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</si>
  <si>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</si>
  <si>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</si>
  <si>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</si>
  <si>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</si>
  <si>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</si>
  <si>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</si>
  <si>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</si>
  <si>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</si>
  <si>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</si>
  <si>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</si>
  <si>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</si>
  <si>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</si>
  <si>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</si>
  <si>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</si>
  <si>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</si>
  <si>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</si>
  <si>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</si>
  <si>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</si>
  <si>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</si>
  <si>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</si>
  <si>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</si>
  <si>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</si>
  <si>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</si>
  <si>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</si>
  <si>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</si>
  <si>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Girona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</si>
  <si>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</si>
  <si>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</si>
  <si>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</si>
  <si>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</si>
  <si>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</si>
  <si>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</si>
  <si>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</si>
  <si>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</si>
  <si>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</si>
  <si>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</si>
  <si>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</si>
  <si>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</si>
  <si>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</si>
  <si>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</si>
  <si>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</si>
  <si>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</si>
  <si>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</si>
  <si>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</si>
  <si>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</si>
  <si>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</si>
  <si>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</si>
  <si>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</si>
  <si>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</si>
  <si>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</si>
  <si>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</si>
  <si>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</si>
  <si>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</si>
  <si>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</si>
  <si>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</si>
  <si>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</si>
  <si>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</si>
  <si>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</si>
  <si>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</si>
  <si>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</si>
  <si>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</si>
  <si>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</si>
  <si>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</si>
  <si>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</si>
  <si>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</si>
  <si>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</si>
  <si>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</si>
  <si>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</si>
  <si>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</si>
  <si>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</si>
  <si>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</si>
  <si>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</si>
  <si>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</si>
  <si>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</si>
  <si>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</si>
  <si>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</si>
  <si>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</si>
  <si>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</si>
  <si>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</si>
  <si>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</si>
  <si>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</si>
  <si>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</si>
  <si>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</si>
  <si>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</si>
  <si>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</si>
  <si>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</si>
  <si>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</si>
  <si>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</si>
  <si>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</si>
  <si>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</si>
  <si>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</si>
  <si>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</si>
  <si>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</si>
  <si>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</si>
  <si>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</si>
  <si>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</si>
  <si>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</si>
  <si>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</si>
  <si>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</si>
  <si>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</si>
  <si>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</si>
  <si>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</si>
  <si>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</si>
  <si>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</si>
  <si>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</si>
  <si>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</si>
  <si>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</si>
  <si>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</si>
  <si>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</si>
  <si>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</si>
  <si>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</si>
  <si>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</si>
  <si>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</si>
  <si>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</si>
  <si>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</si>
  <si>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</si>
  <si>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</si>
  <si>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</si>
  <si>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</si>
  <si>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</si>
  <si>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</si>
  <si>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</si>
  <si>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</si>
  <si>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</si>
  <si>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</si>
  <si>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</si>
  <si>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</si>
  <si>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</si>
  <si>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</si>
  <si>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</si>
  <si>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</si>
  <si>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</si>
  <si>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</si>
  <si>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</si>
  <si>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</si>
  <si>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</si>
  <si>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</si>
  <si>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</si>
  <si>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</si>
  <si>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</si>
  <si>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</si>
  <si>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</si>
  <si>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</si>
  <si>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</si>
  <si>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</si>
  <si>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</si>
  <si>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</si>
  <si>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</si>
  <si>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</si>
  <si>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</si>
  <si>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</si>
  <si>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</si>
  <si>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</si>
  <si>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</si>
  <si>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</si>
  <si>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</si>
  <si>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</si>
  <si>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</si>
  <si>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</si>
  <si>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</si>
  <si>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</si>
  <si>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</si>
  <si>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</si>
  <si>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</si>
  <si>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</si>
  <si>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</si>
  <si>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</si>
  <si>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</si>
  <si>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</si>
  <si>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</si>
  <si>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</si>
  <si>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</si>
  <si>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</si>
  <si>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</si>
  <si>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</si>
  <si>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</si>
  <si>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</si>
  <si>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</si>
  <si>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</si>
  <si>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</si>
  <si>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</si>
  <si>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</si>
  <si>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</si>
  <si>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</si>
  <si>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</si>
  <si>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</si>
  <si>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</si>
  <si>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</si>
  <si>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</si>
  <si>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</si>
  <si>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</si>
  <si>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</si>
  <si>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</si>
  <si>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</si>
  <si>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</si>
  <si>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</si>
  <si>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</si>
  <si>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</si>
  <si>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</si>
  <si>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</si>
  <si>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</si>
  <si>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</si>
  <si>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</si>
  <si>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</si>
  <si>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</si>
  <si>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</si>
  <si>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</si>
  <si>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</si>
  <si>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</si>
  <si>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</si>
  <si>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</si>
  <si>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</si>
  <si>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</si>
  <si>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</si>
  <si>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</si>
  <si>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</si>
  <si>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</si>
  <si>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</si>
  <si>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</si>
  <si>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</si>
  <si>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</si>
  <si>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</si>
  <si>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</si>
  <si>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</si>
  <si>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</si>
  <si>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</si>
  <si>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</si>
  <si>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</si>
  <si>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</si>
  <si>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</si>
  <si>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</si>
  <si>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</si>
  <si>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</si>
  <si>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</si>
  <si>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</si>
  <si>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</si>
  <si>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</si>
  <si>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</si>
  <si>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</si>
  <si>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</si>
  <si>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</si>
  <si>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</si>
  <si>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</si>
  <si>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</si>
  <si>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</si>
  <si>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</si>
  <si>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</si>
  <si>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</si>
  <si>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</si>
  <si>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</si>
  <si>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</si>
  <si>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</si>
  <si>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</si>
  <si>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</si>
  <si>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</si>
  <si>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</si>
  <si>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</si>
  <si>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D'Hortons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</si>
  <si>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</si>
  <si>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</si>
  <si>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</si>
  <si>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</si>
  <si>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</si>
  <si>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</si>
  <si>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</si>
  <si>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</si>
  <si>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</si>
  <si>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</si>
  <si>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</si>
  <si>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</si>
  <si>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</si>
  <si>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</si>
  <si>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</si>
  <si>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</si>
  <si>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</si>
  <si>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</si>
  <si>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</si>
  <si>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</si>
  <si>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</si>
  <si>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</si>
  <si>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</si>
  <si>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</si>
  <si>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</si>
  <si>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</si>
  <si>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</si>
  <si>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</si>
  <si>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</si>
  <si>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</si>
  <si>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</si>
  <si>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</si>
  <si>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</si>
  <si>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</si>
  <si>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</si>
  <si>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</si>
  <si>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</si>
  <si>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</si>
  <si>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</si>
  <si>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</si>
  <si>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</si>
  <si>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</si>
  <si>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</si>
  <si>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</si>
  <si>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</si>
  <si>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</si>
  <si>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</si>
  <si>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</si>
  <si>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</si>
  <si>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</si>
  <si>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</si>
  <si>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</si>
  <si>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</si>
  <si>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</si>
  <si>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</si>
  <si>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</si>
  <si>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</si>
  <si>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</si>
  <si>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</si>
  <si>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</si>
  <si>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</si>
  <si>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</si>
  <si>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</si>
  <si>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</si>
  <si>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</si>
  <si>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</si>
  <si>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</si>
  <si>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</si>
  <si>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</si>
  <si>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</si>
  <si>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</si>
  <si>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</si>
  <si>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</si>
  <si>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</si>
  <si>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</si>
  <si>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</si>
  <si>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</si>
  <si>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</si>
  <si>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</si>
  <si>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</si>
  <si>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</si>
  <si>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</si>
  <si>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</si>
  <si>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</si>
  <si>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</si>
  <si>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</si>
  <si>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</si>
  <si>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</si>
  <si>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</si>
  <si>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</si>
  <si>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</si>
  <si>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</si>
  <si>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</si>
  <si>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</si>
  <si>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</si>
  <si>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</si>
  <si>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</si>
  <si>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</si>
  <si>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</si>
  <si>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</si>
  <si>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</si>
  <si>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</si>
  <si>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</si>
  <si>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</si>
  <si>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</si>
  <si>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</si>
  <si>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</si>
  <si>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</si>
  <si>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</si>
  <si>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</si>
  <si>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</si>
  <si>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</si>
  <si>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</si>
  <si>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</si>
  <si>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</si>
  <si>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</si>
  <si>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</si>
  <si>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</si>
  <si>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</si>
  <si>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</si>
  <si>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</si>
  <si>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</si>
  <si>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</si>
  <si>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</si>
  <si>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</si>
  <si>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</si>
  <si>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</si>
  <si>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</si>
  <si>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</si>
  <si>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</si>
  <si>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</si>
  <si>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</si>
  <si>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</si>
  <si>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</si>
  <si>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</si>
  <si>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</si>
  <si>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</si>
  <si>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</si>
  <si>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</si>
  <si>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</si>
  <si>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</si>
  <si>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</si>
  <si>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</si>
  <si>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</si>
  <si>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</si>
  <si>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</si>
  <si>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Vilosell, El</t>
  </si>
  <si>
    <t>Vimbodí I Poblet</t>
  </si>
  <si>
    <t>Vinaixa</t>
  </si>
  <si>
    <t>Vinyols I Els Arcs</t>
  </si>
  <si>
    <t>Viver I Serrateix</t>
  </si>
  <si>
    <t>Xerta</t>
  </si>
  <si>
    <t>Cabanyes, Les</t>
  </si>
  <si>
    <t>Puigdàlber</t>
  </si>
  <si>
    <t>Vilanova De L'Aguda</t>
  </si>
  <si>
    <t>Vilopriu</t>
  </si>
  <si>
    <t>Cabrils</t>
  </si>
  <si>
    <t>Caldes de Malavella</t>
  </si>
  <si>
    <t>Cornellà Del Terri</t>
  </si>
  <si>
    <t>Talamanca</t>
  </si>
  <si>
    <t>Avinyonet del Penedès</t>
  </si>
  <si>
    <t>Penelles</t>
  </si>
  <si>
    <t>Sant Llorenç De Morunys</t>
  </si>
  <si>
    <t>Sant Llorenç Savall</t>
  </si>
  <si>
    <t>Alt Àneu</t>
  </si>
  <si>
    <t>Sant Feliu De Buixalleu</t>
  </si>
  <si>
    <t>Canonja, La</t>
  </si>
  <si>
    <t>Montagut I Oix</t>
  </si>
  <si>
    <t>Comarca</t>
  </si>
  <si>
    <t>Baix Llobregat</t>
  </si>
  <si>
    <t>Urgell</t>
  </si>
  <si>
    <t>Bages</t>
  </si>
  <si>
    <t>Alt Camp</t>
  </si>
  <si>
    <t>Gironès</t>
  </si>
  <si>
    <t>Segrià</t>
  </si>
  <si>
    <t>Garrigues</t>
  </si>
  <si>
    <t>Noguera</t>
  </si>
  <si>
    <t>Baix Penedès</t>
  </si>
  <si>
    <t>Montsià</t>
  </si>
  <si>
    <t>Baix Ebre</t>
  </si>
  <si>
    <t>Baix Camp</t>
  </si>
  <si>
    <t>Maresme</t>
  </si>
  <si>
    <t>Tarragonès</t>
  </si>
  <si>
    <t>Vallès Oriental</t>
  </si>
  <si>
    <t>Selva</t>
  </si>
  <si>
    <t>Garrotxa</t>
  </si>
  <si>
    <t>Alt Empordà</t>
  </si>
  <si>
    <t>Terra Alta</t>
  </si>
  <si>
    <t>Ribera d'Ebre</t>
  </si>
  <si>
    <t>Berguedà</t>
  </si>
  <si>
    <t>Barcelonès</t>
  </si>
  <si>
    <t>Vallès Occidental</t>
  </si>
  <si>
    <t>Osona</t>
  </si>
  <si>
    <t>Pla de l'Estany</t>
  </si>
  <si>
    <t>Conca de Barberà</t>
  </si>
  <si>
    <t>Baix Empordà</t>
  </si>
  <si>
    <t>Pla d'Urgell</t>
  </si>
  <si>
    <t>Priorat</t>
  </si>
  <si>
    <t>Cerdanya</t>
  </si>
  <si>
    <t>Anoia</t>
  </si>
  <si>
    <t>Moianès</t>
  </si>
  <si>
    <t>Ripollès</t>
  </si>
  <si>
    <t>Garraf</t>
  </si>
  <si>
    <t>Pallars Jussà</t>
  </si>
  <si>
    <t>Alt Penedès</t>
  </si>
  <si>
    <t>Segarra</t>
  </si>
  <si>
    <t>Alt Urgell</t>
  </si>
  <si>
    <t>Solsonès</t>
  </si>
  <si>
    <t>Alta Ribagorça</t>
  </si>
  <si>
    <t>Pallars Sobirà</t>
  </si>
  <si>
    <t>Val d'Aran</t>
  </si>
  <si>
    <t>Catalunya Central</t>
  </si>
  <si>
    <t>Penedès</t>
  </si>
  <si>
    <t>Terres de l'Ebre</t>
  </si>
  <si>
    <t>Pirineu i Aran</t>
  </si>
  <si>
    <t>Abast</t>
  </si>
  <si>
    <t xml:space="preserve">informe de l’auditor </t>
  </si>
  <si>
    <t>ENTITAT</t>
  </si>
  <si>
    <t>S</t>
  </si>
  <si>
    <t>A</t>
  </si>
  <si>
    <t xml:space="preserve">material, disseny, publicitat i comunicació </t>
  </si>
  <si>
    <t>2) Elaboració de les convocatòries, difusió i captació dels participants. El projecte podrà preveure la realització d’una o dues convocatòries.</t>
  </si>
  <si>
    <t>3) Realització de com a mínim d’una jornada presencial, que es portarà a terme a l’inici del taller, durant el mateix o com a cloenda.</t>
  </si>
  <si>
    <t>5) Difusió i presència als mitjans de comunicació en relació amb el projecte.</t>
  </si>
  <si>
    <t>2) Difusió de les activitats formatives.</t>
  </si>
  <si>
    <t>2) Elaboració de presentacions, convocatòria, difusió i captació de participants.</t>
  </si>
  <si>
    <t>6) Difusió i presència als mitjans de comunicació en relació amb el projecte.</t>
  </si>
  <si>
    <t>1) Elaboració de la convocatòria, difusió i captació de participants.</t>
  </si>
  <si>
    <t>2) Organització, proposta de programa, coordinació i realització dels diversos esdeveniments.</t>
  </si>
  <si>
    <t>FITXA RESUM I PRESSUPOST PROJECTE LINIA 3.a)</t>
  </si>
  <si>
    <t>FITXAM RESUM I PRESSUPOST PROJECTE LINIA 3.b)</t>
  </si>
  <si>
    <t>FITXA RESUM I PRESSUPOST PROJECTE LINIA 3.d)</t>
  </si>
  <si>
    <t>FITXA RESUM I PRESSUPOST PROJECTE LINIA 3.e)</t>
  </si>
  <si>
    <t>FITXA RESUM I PRESSUPOST PROJECTE LINIA 3.f)</t>
  </si>
  <si>
    <t>FITXA RESUM I PRESSUPOST PROJECTE LINIA 3.g)</t>
  </si>
  <si>
    <t>FITXA RESUM I PRESSUPOST PROJECTE LINIA 3.h)</t>
  </si>
  <si>
    <t>Import total</t>
  </si>
  <si>
    <t>Actuació</t>
  </si>
  <si>
    <t>Import cofinançament</t>
  </si>
  <si>
    <t>Import subvenció sol·licitada</t>
  </si>
  <si>
    <t xml:space="preserve">Remuneracions del personal </t>
  </si>
  <si>
    <t>Lloguer</t>
  </si>
  <si>
    <t xml:space="preserve">Material, disseny, publicitat i comunicació </t>
  </si>
  <si>
    <t>Indirectes 
(màxim 15%)</t>
  </si>
  <si>
    <t xml:space="preserve">Informe de l’auditor </t>
  </si>
  <si>
    <t>NÚMERO</t>
  </si>
  <si>
    <t>NOM ENTITAT</t>
  </si>
  <si>
    <t>MUNICIPI</t>
  </si>
  <si>
    <t>Pes econòmic</t>
  </si>
  <si>
    <t>PERSONES TREBALLADORES SÒCIES</t>
  </si>
  <si>
    <t>PERSONES TREBALLADORES (NO SÒCIES)</t>
  </si>
  <si>
    <t>&lt;25 ANYS</t>
  </si>
  <si>
    <t>ENTRE 25 I 54 ANYS</t>
  </si>
  <si>
    <t>&gt;54</t>
  </si>
  <si>
    <t>DADES ENTITAT PROJECTE LINIA 3</t>
  </si>
  <si>
    <t>i) Debats territorials, sectorials i actes</t>
  </si>
  <si>
    <t>FITXA RESUM I PRESSUPOST PROJECTE LINIA 3.i)</t>
  </si>
  <si>
    <t>1) Disseny del taller virtual, elaboració de continguts pràctics i materials multimèdia per a la seva incorporació a l’aula virtual del web del Programa d'economia social. Realització i tutorització d’un taller virtual en relació amb la creació i gestió de cooperatives, entitats d’economia social i/o el tercer sector dirigits a un total de 70 participants.</t>
  </si>
  <si>
    <t>4) Elaboració de continguts per al web del Programa d'economia social en relació amb el projecte i l’activitat desenvolupada</t>
  </si>
  <si>
    <t>a) Formació virtual de creació, creixement i gestió de cooperatives, entitats d’economia social i solidària</t>
  </si>
  <si>
    <t>b) Seminaris de millora de competències professionals específiques en l'economia social i solidària</t>
  </si>
  <si>
    <t>2) Elaboració del pla formatiu</t>
  </si>
  <si>
    <t>3) Disseny i impartició de tres seminaris amb un mínim de 20 persones directives del sector de l'economia social i cooperativa a cada seminari, dividit en tres mòduls relatius a les millores competencials, específiques de la gestió de l'empresa d'economia cooperativa i de les seves relacions internes i externes en l'organització</t>
  </si>
  <si>
    <t>4) Elaboració de continguts per al web del Programa d'economia social en relació amb el projecte i l’activitat desenvolupada.</t>
  </si>
  <si>
    <t>Creació d’eines, materials formatius multimèdia i/o dissenys i  continguts per al web Programa economia social</t>
  </si>
  <si>
    <t>1) Disseny i organització d'un mínim de 4 debats oberts, un a cada província, i 4 debats sectorials amb visites a cooperatives rellevants, i un mínim de 3 actes (el de promoció del programa, el de reconeixement a l'excel·lència cooperativa i el final de tancament del programa).</t>
  </si>
  <si>
    <t>Creació d’eines, materials formatius multimèdia i/o dissenys i  continguts per al web Programa d'economia social</t>
  </si>
  <si>
    <t>4) Elaboració de continguts per al web del Programa d'economia social  en relació amb el projecte i l'activitat desenvolupada.</t>
  </si>
  <si>
    <t>3) Gravació d'un vídeo resum; comunicació, difusió i elaboració dels articles per a la seva presència als mitjans de comunicació.</t>
  </si>
  <si>
    <t>d) Formació en governança democràtica i consells rectors</t>
  </si>
  <si>
    <t>1) Elaboració del pla formatiu en matèria de governança. Disseny del contingut de les sessions orientades a aspectes pràctics.</t>
  </si>
  <si>
    <t>2) Elaboració de les convocatòries, difusió i captació de participants.</t>
  </si>
  <si>
    <t>3) Disseny i impartició de quatre seminaris presencials o virtuals d'una durada mínima de 4 hores cadascun i adreçats a un mínim de 15 participants per seminari. Els seminaris es poden distribuir en diverses sessions formatives d'acord amb l'equip de coordinació tècnica del Programa d'economia social.</t>
  </si>
  <si>
    <t>4) Disseny i desenvolupament del servei d'assessorament i d'atenció individual de consultes vinculades a la governança de l'empresa, amb un mínim de 8 hores per participant.</t>
  </si>
  <si>
    <t>2) Elaboració o actualització del material bàsic de presentació de continguts de la sessió.</t>
  </si>
  <si>
    <t>3) Elaboració o actualització del dossier pedagògic per al professorat.</t>
  </si>
  <si>
    <t>5) Sessions de treball al centre: tutories i acompanyament per a la creació de la cooperativa d'alumnes.</t>
  </si>
  <si>
    <t>4) Elaboració o actualització del material d'aprenentatge de l'alumne (material pedagògic, metodologia, materials de comunicació, espai web i aplicació).</t>
  </si>
  <si>
    <t>6) Elaboració de continguts per al web del Programa d'economia social en relació amb el projecte i l'activitat  desenvolupada</t>
  </si>
  <si>
    <t>7) Acte de visibilitat de les cooperatives d'alumnes.</t>
  </si>
  <si>
    <t>8) Acompanyament a les cooperatives d'alumnes existents i als equips docents dels centres.</t>
  </si>
  <si>
    <t>9) Difusió i presència als mitjans de comunicació en relació amb el projecte.</t>
  </si>
  <si>
    <t>10) Participació al grup de treball específic dels ateneus cooperatius i del projecte Itineraris formatius per a l'economia social i solidària.</t>
  </si>
  <si>
    <t xml:space="preserve">f) Activitats formatives universitàries. </t>
  </si>
  <si>
    <t>1) Disseny i elaboració dels objectius, els continguts formatius, el material bàsic de presentació, el contingut de l'assignatura, la metodologia, les competències, els materials o els recursos i el dossier pedagògic.</t>
  </si>
  <si>
    <t>3) Realització de les sessions formatives corresponents als crèdits obligatoris o optatius o de naturalesa anàloga en formació universitària destinades a un mínim de 20 alumnes per assignatura. Amb l'objectiu d'apropar el coneixement a casos reals, les sessions han de disposar de la participació d'experiències referents a empreses cooperatives i de l'economia social i aportar experiències d'especialistes en totes les dimensions i àmbits estratègics, organitzatius, de gestió, legals, fiscals o models de negoci, en funció dels continguts del programa.</t>
  </si>
  <si>
    <t>4) Participació en el grup de treball amb tots els beneficiaris/àries per a la creació o la revisió dels continguts curriculars mínims unificats i elaboració i lliurament d'aquests continguts.</t>
  </si>
  <si>
    <t>5) A partir de l'any següent al de la publicació d'aquesta Ordre, adequar els continguts dels crèdits obligatoris o optatius a als continguts.</t>
  </si>
  <si>
    <t>6) Elaboració de continguts per al web del Programa d'economia social en relació amb el projecte i l'activitat
realitzada.</t>
  </si>
  <si>
    <t>7) Difusió i presència als mitjans de comunicació en relació amb el projecte.</t>
  </si>
  <si>
    <t>1) Disseny i presentacions del projecte de reconeixement de les cinc millors iniciatives de treballs universitaris sobre l'economia social, el tercer sector i les cooperatives, d'universitats catalanes. Per a la millora dels objectius del projecte i en funció de la quantitat i la qualitat dels treballs, el nombre d'iniciatives reconegudes o premiades es pot modificar d'acord amb l'equip de coordinació tècnica del programa.</t>
  </si>
  <si>
    <t>3) Preparació i realització de la sessió col·lectiva per al reconeixement de les millors iniciatives.</t>
  </si>
  <si>
    <t>5) Material lliurat com a premi als millors treballs universitaris, com ara de fi de grau o tesis doctorals, que serveixin per potenciar i divulgar la recerca sobre l'economia social, el tercer sector i les cooperatives.</t>
  </si>
  <si>
    <t>4) Elaboració de continguts per al web del Programa d'economia social sobre l'activitat feta, així com materials audiovisuals o vídeos en relació amb el projecte, coordinadament amb l'equip de coordinació tècnica del programa.</t>
  </si>
  <si>
    <t>5) Elaboració de continguts per al web del programa d'economia social en relació amb el projecte i l'activitat desenvolupada.</t>
  </si>
  <si>
    <t>FITXA RESUM I PRESSUPOST PROJECTE LINIA 3</t>
  </si>
  <si>
    <t>Suport a les cooperatives de segon grau i als ecosistemes de l’economia social i solidària.</t>
  </si>
  <si>
    <t>creació d’eines, materials formatius multimèdia i/o dissenys i  continguts per al web Programa d'economia social</t>
  </si>
  <si>
    <t>1) Elaboració i desenvolupament d'accions innovadores que permetin un enfortiment de l'activitat de les cooperatives de segon grau, els grups cooperatius o les associacions compostes per agrupacions d'entitats, cooperatives o associacions d'economia social.</t>
  </si>
  <si>
    <t>2) Actuacions dirigides a la recerca aplicada a l'activitat econòmica.</t>
  </si>
  <si>
    <t>3) Elaboració i implementació de productes de comunicació interna i externa.</t>
  </si>
  <si>
    <t>4) Elaboració de continguts per al web del Programa d'economia social en relació amb el projecte, l'activitat realitzada i indicadors de resultats.</t>
  </si>
  <si>
    <t>6) Actuacions de formació requerides pel projecte a les persones tècniques de les organitzacions.</t>
  </si>
  <si>
    <t>7) Assemblees anuals amb valor afegit sobre el projecte (mínim 3 anuals) amb presència de totes les entitats o les organitzacions.</t>
  </si>
  <si>
    <t>8) Grups de treball i desenvolupament del full de ruta del projecte per a l'enfortiment de l'activitat (mínim 6 reunions).</t>
  </si>
  <si>
    <t>9) Producte de comunicació interna i externa.</t>
  </si>
  <si>
    <t>1) Millorar la imatge de marca del Programa d'economia social del Departament d'Empresa i Treball.</t>
  </si>
  <si>
    <t>2) Revisió i actualització del Pla de comunicacio del Programa d'economia social</t>
  </si>
  <si>
    <t>3) Millorar la comunicació interna i la coordinació entre els diferents projectes del Programa d'economia social per maximitzar el seu impacte.</t>
  </si>
  <si>
    <t>4) Ampliar la presència de l'economia social en debats generalistes i també en mitjans de comunicació afins a l'economia social</t>
  </si>
  <si>
    <t>5) Pla de màrqueting digital per tal de millorar el posicionament a les xarxes i augmentar el trànsit al web del programa</t>
  </si>
  <si>
    <t>g) Reconeixement dels millors treball universitaris sobre l'economia social i solidària o per formar especialistes en gestio coop.</t>
  </si>
  <si>
    <t xml:space="preserve">h) Presencia als mitjans de comunicació. </t>
  </si>
  <si>
    <t>FITXAM RESUM I PRESSUPOST PROJECTE LINIA 3.c)</t>
  </si>
  <si>
    <t>c) Sessions d'assessorament tècnic, econòmic i jurídic sobre economia cooperativa</t>
  </si>
  <si>
    <t xml:space="preserve"> 2) Disseny dels continguts de les sessions orientades als interessos dels participants: professionals tècnics de la Xarxa d'ateneus cooperatius, personal tècnic assessor o persones emprenedores.</t>
  </si>
  <si>
    <t>3) Impartició d'un mínim de vuit tallers de 10 hores especialitzades per a l'assessorament tècnic, econòmic,
jurídic i fiscal sobre l'economia social i cooperativa. Els tallers es poden distribuir en diverses sessions
formatives d'acord amb l'equip de coordinació tècnica del programa.</t>
  </si>
  <si>
    <t>4) Suport i atenció individual per a professionals tècnics de la Xarxa d'ateneus cooperatius en l'àmbit de l'assessorament econòmic i jurídic sobre economia cooperativa, amb 20 participants amb un mínim de 15 hores per participant.</t>
  </si>
  <si>
    <t>5) Elaboració de continguts per al web del Programa d'economia social en relació amb el projecte i l'activitat realitzada.</t>
  </si>
  <si>
    <t>c</t>
  </si>
  <si>
    <r>
      <t xml:space="preserve">TIPUS D’ENTITAT
S: Sol·licitant
A: Agrupada
c: Col·laboradora </t>
    </r>
    <r>
      <rPr>
        <b/>
        <sz val="7"/>
        <color theme="1"/>
        <rFont val="Arial"/>
        <family val="2"/>
      </rPr>
      <t>(sense pressupost)</t>
    </r>
    <r>
      <rPr>
        <b/>
        <sz val="8"/>
        <color theme="1"/>
        <rFont val="Arial"/>
        <family val="2"/>
      </rPr>
      <t xml:space="preserve">
</t>
    </r>
  </si>
  <si>
    <r>
      <t xml:space="preserve">PLANTILLA DE L'ENTITAT
</t>
    </r>
    <r>
      <rPr>
        <b/>
        <sz val="8"/>
        <rFont val="Arial"/>
        <family val="2"/>
      </rPr>
      <t>(31/05/2022)</t>
    </r>
  </si>
  <si>
    <t>Formació (personal extern)</t>
  </si>
  <si>
    <t>concepte despesa cooperatives alumnes</t>
  </si>
  <si>
    <t>a) Treball i suport a la creació i acompanyament</t>
  </si>
  <si>
    <t xml:space="preserve">b) Adquisició de material per a portar a terme les activitats </t>
  </si>
  <si>
    <t>Acumulat</t>
  </si>
  <si>
    <t>- La suma de l'import sol·licitats pel concepte a),  no poden sobrepassar els 97.250 euros.
- La suma de l'import sol·licitats pel concepte b),  no poden sobrepassar els 30.000 euros (en funció del centre).
- La suma de l'import sol·licitats pel concepte c),  no poden sobrepassar els 8,400 euros.</t>
  </si>
  <si>
    <t>Concepte  (a, b, c)</t>
  </si>
  <si>
    <t xml:space="preserve">Concepte </t>
  </si>
  <si>
    <t>c) Suport celebració assemblees, reunions i actes</t>
  </si>
  <si>
    <t xml:space="preserve">  e) Cooperatives d'alumnes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</si>
</sst>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7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39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14" fontId="5" fillId="0" borderId="6" xfId="0" applyNumberFormat="1" applyFont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0" fontId="3" fillId="0" borderId="3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Protection="1">
      <protection hidden="1"/>
    </xf>
    <xf numFmtId="164" fontId="2" fillId="2" borderId="8" xfId="0" applyNumberFormat="1" applyFont="1" applyFill="1" applyBorder="1" applyProtection="1">
      <protection hidden="1"/>
    </xf>
    <xf numFmtId="164" fontId="2" fillId="2" borderId="7" xfId="0" applyNumberFormat="1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left"/>
      <protection hidden="1"/>
    </xf>
    <xf numFmtId="164" fontId="2" fillId="2" borderId="9" xfId="0" applyNumberFormat="1" applyFont="1" applyFill="1" applyBorder="1" applyProtection="1">
      <protection hidden="1"/>
    </xf>
    <xf numFmtId="14" fontId="5" fillId="0" borderId="5" xfId="0" applyNumberFormat="1" applyFont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>
      <alignment horizontal="justify" vertical="center"/>
    </xf>
    <xf numFmtId="0" fontId="7" fillId="0" borderId="0" xfId="0" applyFont="1" applyProtection="1">
      <protection hidden="1"/>
    </xf>
    <xf numFmtId="0" fontId="4" fillId="2" borderId="4" xfId="0" applyFont="1" applyFill="1" applyBorder="1" applyAlignment="1">
      <alignment horizontal="justify" vertical="center"/>
    </xf>
    <xf numFmtId="0" fontId="4" fillId="2" borderId="4" xfId="0" applyFont="1" applyFill="1" applyBorder="1" applyAlignment="1" applyProtection="1">
      <alignment horizontal="justify" vertical="center"/>
      <protection hidden="1"/>
    </xf>
    <xf numFmtId="2" fontId="4" fillId="2" borderId="12" xfId="0" applyNumberFormat="1" applyFont="1" applyFill="1" applyBorder="1" applyAlignment="1" applyProtection="1">
      <alignment horizontal="right" vertical="center" wrapText="1" indent="1"/>
      <protection hidden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 applyProtection="1">
      <alignment wrapText="1"/>
      <protection hidden="1"/>
    </xf>
    <xf numFmtId="0" fontId="3" fillId="0" borderId="0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2" borderId="4" xfId="0" applyFont="1" applyFill="1" applyBorder="1" applyAlignment="1">
      <alignment horizontal="justify" vertical="center" wrapText="1"/>
    </xf>
    <xf numFmtId="0" fontId="6" fillId="2" borderId="1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wrapText="1"/>
    </xf>
    <xf numFmtId="0" fontId="3" fillId="3" borderId="1" xfId="0" applyFont="1" applyFill="1" applyBorder="1" applyProtection="1"/>
    <xf numFmtId="0" fontId="3" fillId="0" borderId="4" xfId="0" applyFont="1" applyBorder="1" applyProtection="1">
      <protection locked="0"/>
    </xf>
    <xf numFmtId="1" fontId="5" fillId="0" borderId="6" xfId="0" applyNumberFormat="1" applyFont="1" applyBorder="1" applyAlignment="1" applyProtection="1">
      <protection locked="0"/>
    </xf>
    <xf numFmtId="1" fontId="5" fillId="0" borderId="1" xfId="0" applyNumberFormat="1" applyFont="1" applyBorder="1" applyAlignment="1" applyProtection="1">
      <protection locked="0"/>
    </xf>
    <xf numFmtId="1" fontId="5" fillId="0" borderId="7" xfId="0" applyNumberFormat="1" applyFont="1" applyBorder="1" applyAlignment="1" applyProtection="1">
      <protection locked="0"/>
    </xf>
    <xf numFmtId="1" fontId="5" fillId="0" borderId="6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1" fontId="5" fillId="0" borderId="7" xfId="0" applyNumberFormat="1" applyFont="1" applyBorder="1" applyProtection="1">
      <protection locked="0"/>
    </xf>
    <xf numFmtId="164" fontId="3" fillId="2" borderId="1" xfId="0" applyNumberFormat="1" applyFont="1" applyFill="1" applyBorder="1" applyProtection="1">
      <protection hidden="1"/>
    </xf>
    <xf numFmtId="49" fontId="3" fillId="0" borderId="0" xfId="0" applyNumberFormat="1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10" fillId="0" borderId="3" xfId="0" applyFont="1" applyBorder="1"/>
    <xf numFmtId="0" fontId="6" fillId="2" borderId="4" xfId="0" applyFont="1" applyFill="1" applyBorder="1" applyAlignment="1" applyProtection="1">
      <alignment horizontal="right"/>
      <protection hidden="1"/>
    </xf>
    <xf numFmtId="0" fontId="6" fillId="2" borderId="2" xfId="0" applyFont="1" applyFill="1" applyBorder="1" applyAlignment="1" applyProtection="1">
      <alignment horizontal="right"/>
      <protection hidden="1"/>
    </xf>
    <xf numFmtId="164" fontId="2" fillId="2" borderId="18" xfId="0" applyNumberFormat="1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164" fontId="3" fillId="2" borderId="2" xfId="0" applyNumberFormat="1" applyFont="1" applyFill="1" applyBorder="1" applyProtection="1">
      <protection hidden="1"/>
    </xf>
    <xf numFmtId="9" fontId="2" fillId="2" borderId="1" xfId="1" applyFont="1" applyFill="1" applyBorder="1" applyProtection="1">
      <protection hidden="1"/>
    </xf>
    <xf numFmtId="10" fontId="5" fillId="2" borderId="1" xfId="0" applyNumberFormat="1" applyFont="1" applyFill="1" applyBorder="1" applyProtection="1">
      <protection hidden="1"/>
    </xf>
    <xf numFmtId="0" fontId="12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 hidden="1"/>
    </xf>
    <xf numFmtId="164" fontId="3" fillId="0" borderId="13" xfId="0" applyNumberFormat="1" applyFont="1" applyFill="1" applyBorder="1" applyProtection="1">
      <protection locked="0" hidden="1"/>
    </xf>
    <xf numFmtId="0" fontId="6" fillId="0" borderId="3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>
      <alignment horizontal="justify" vertical="center"/>
    </xf>
    <xf numFmtId="0" fontId="8" fillId="0" borderId="1" xfId="0" applyFont="1" applyFill="1" applyBorder="1" applyProtection="1">
      <protection hidden="1"/>
    </xf>
    <xf numFmtId="44" fontId="8" fillId="0" borderId="1" xfId="2" applyFont="1" applyFill="1" applyBorder="1" applyProtection="1"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4" fillId="0" borderId="1" xfId="0" applyFont="1" applyFill="1" applyBorder="1" applyAlignment="1" applyProtection="1">
      <alignment horizontal="justify" vertical="center"/>
      <protection locked="0"/>
    </xf>
    <xf numFmtId="0" fontId="6" fillId="0" borderId="3" xfId="0" applyFont="1" applyFill="1" applyBorder="1" applyAlignment="1" applyProtection="1">
      <alignment horizontal="left"/>
      <protection hidden="1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/>
      <protection hidden="1"/>
    </xf>
    <xf numFmtId="0" fontId="4" fillId="2" borderId="15" xfId="0" applyFont="1" applyFill="1" applyBorder="1" applyAlignment="1" applyProtection="1">
      <alignment horizontal="right" vertical="center" wrapText="1"/>
      <protection hidden="1"/>
    </xf>
    <xf numFmtId="0" fontId="4" fillId="2" borderId="16" xfId="0" applyFont="1" applyFill="1" applyBorder="1" applyAlignment="1" applyProtection="1">
      <alignment horizontal="right" vertical="center" wrapText="1"/>
      <protection hidden="1"/>
    </xf>
    <xf numFmtId="0" fontId="4" fillId="2" borderId="17" xfId="0" applyFont="1" applyFill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left" vertical="center"/>
      <protection hidden="1"/>
    </xf>
    <xf numFmtId="0" fontId="9" fillId="3" borderId="11" xfId="0" applyFont="1" applyFill="1" applyBorder="1" applyAlignment="1" applyProtection="1">
      <alignment horizontal="left" vertical="center"/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0" fontId="9" fillId="3" borderId="4" xfId="0" applyFont="1" applyFill="1" applyBorder="1" applyAlignment="1" applyProtection="1">
      <alignment horizontal="left"/>
      <protection hidden="1"/>
    </xf>
    <xf numFmtId="0" fontId="9" fillId="3" borderId="11" xfId="0" applyFont="1" applyFill="1" applyBorder="1" applyAlignment="1" applyProtection="1">
      <alignment horizontal="left"/>
      <protection hidden="1"/>
    </xf>
    <xf numFmtId="0" fontId="9" fillId="3" borderId="5" xfId="0" applyFont="1" applyFill="1" applyBorder="1" applyAlignment="1" applyProtection="1">
      <alignment horizontal="left"/>
      <protection hidden="1"/>
    </xf>
    <xf numFmtId="0" fontId="16" fillId="0" borderId="4" xfId="0" applyFont="1" applyFill="1" applyBorder="1" applyAlignment="1" applyProtection="1">
      <alignment horizontal="center"/>
      <protection locked="0" hidden="1"/>
    </xf>
    <xf numFmtId="0" fontId="16" fillId="0" borderId="11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center"/>
      <protection locked="0" hidden="1"/>
    </xf>
    <xf numFmtId="0" fontId="14" fillId="0" borderId="24" xfId="0" quotePrefix="1" applyFont="1" applyBorder="1" applyAlignment="1" applyProtection="1">
      <alignment horizontal="left" vertical="center" wrapText="1"/>
      <protection hidden="1"/>
    </xf>
    <xf numFmtId="0" fontId="15" fillId="0" borderId="25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right" vertical="center" wrapText="1"/>
      <protection hidden="1"/>
    </xf>
    <xf numFmtId="164" fontId="2" fillId="2" borderId="16" xfId="0" applyNumberFormat="1" applyFont="1" applyFill="1" applyBorder="1" applyAlignment="1" applyProtection="1">
      <alignment horizontal="right"/>
      <protection hidden="1"/>
    </xf>
    <xf numFmtId="164" fontId="2" fillId="2" borderId="18" xfId="0" applyNumberFormat="1" applyFont="1" applyFill="1" applyBorder="1" applyAlignment="1" applyProtection="1">
      <alignment horizontal="right"/>
      <protection hidden="1"/>
    </xf>
    <xf numFmtId="0" fontId="9" fillId="2" borderId="4" xfId="0" applyFont="1" applyFill="1" applyBorder="1" applyAlignment="1" applyProtection="1">
      <alignment horizontal="left"/>
      <protection hidden="1"/>
    </xf>
    <xf numFmtId="0" fontId="9" fillId="2" borderId="11" xfId="0" applyFont="1" applyFill="1" applyBorder="1" applyAlignment="1" applyProtection="1">
      <alignment horizontal="left"/>
      <protection hidden="1"/>
    </xf>
    <xf numFmtId="0" fontId="9" fillId="2" borderId="5" xfId="0" applyFont="1" applyFill="1" applyBorder="1" applyAlignment="1" applyProtection="1">
      <alignment horizontal="left"/>
      <protection hidden="1"/>
    </xf>
    <xf numFmtId="164" fontId="2" fillId="2" borderId="23" xfId="0" applyNumberFormat="1" applyFont="1" applyFill="1" applyBorder="1" applyAlignment="1" applyProtection="1">
      <alignment horizontal="right"/>
      <protection hidden="1"/>
    </xf>
    <xf numFmtId="164" fontId="2" fillId="2" borderId="17" xfId="0" applyNumberFormat="1" applyFont="1" applyFill="1" applyBorder="1" applyAlignment="1" applyProtection="1">
      <alignment horizontal="right"/>
      <protection hidden="1"/>
    </xf>
    <xf numFmtId="0" fontId="9" fillId="3" borderId="4" xfId="0" applyFont="1" applyFill="1" applyBorder="1" applyAlignment="1" applyProtection="1">
      <alignment horizontal="left" wrapText="1"/>
      <protection hidden="1"/>
    </xf>
    <xf numFmtId="0" fontId="9" fillId="3" borderId="11" xfId="0" applyFont="1" applyFill="1" applyBorder="1" applyAlignment="1" applyProtection="1">
      <alignment horizontal="left" wrapText="1"/>
      <protection hidden="1"/>
    </xf>
    <xf numFmtId="0" fontId="9" fillId="3" borderId="5" xfId="0" applyFont="1" applyFill="1" applyBorder="1" applyAlignment="1" applyProtection="1">
      <alignment horizontal="left" wrapText="1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2" fillId="3" borderId="4" xfId="0" applyFont="1" applyFill="1" applyBorder="1" applyAlignment="1" applyProtection="1">
      <alignment horizontal="left"/>
      <protection hidden="1"/>
    </xf>
    <xf numFmtId="0" fontId="2" fillId="3" borderId="11" xfId="0" applyFont="1" applyFill="1" applyBorder="1" applyAlignment="1" applyProtection="1">
      <alignment horizontal="left"/>
      <protection hidden="1"/>
    </xf>
    <xf numFmtId="0" fontId="2" fillId="3" borderId="5" xfId="0" applyFont="1" applyFill="1" applyBorder="1" applyAlignment="1" applyProtection="1">
      <alignment horizontal="left"/>
      <protection hidden="1"/>
    </xf>
    <xf numFmtId="0" fontId="6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4" xfId="0" applyNumberFormat="1" applyFont="1" applyFill="1" applyBorder="1" applyAlignment="1" applyProtection="1">
      <alignment horizontal="center"/>
      <protection hidden="1"/>
    </xf>
    <xf numFmtId="0" fontId="3" fillId="3" borderId="5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2" fillId="2" borderId="21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</cellXfs>
  <cellStyles count="3">
    <cellStyle name="Moneda" xfId="2" builtinId="4"/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0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3711331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  <xdr:twoCellAnchor editAs="oneCell">
    <xdr:from>
      <xdr:col>16</xdr:col>
      <xdr:colOff>325434</xdr:colOff>
      <xdr:row>1</xdr:row>
      <xdr:rowOff>0</xdr:rowOff>
    </xdr:from>
    <xdr:to>
      <xdr:col>17</xdr:col>
      <xdr:colOff>515492</xdr:colOff>
      <xdr:row>4</xdr:row>
      <xdr:rowOff>123825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1034" y="1714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</xdr:row>
      <xdr:rowOff>114300</xdr:rowOff>
    </xdr:from>
    <xdr:to>
      <xdr:col>16</xdr:col>
      <xdr:colOff>104775</xdr:colOff>
      <xdr:row>4</xdr:row>
      <xdr:rowOff>28575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75" y="2857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10</xdr:col>
      <xdr:colOff>744903</xdr:colOff>
      <xdr:row>1</xdr:row>
      <xdr:rowOff>122116</xdr:rowOff>
    </xdr:from>
    <xdr:to>
      <xdr:col>13</xdr:col>
      <xdr:colOff>36635</xdr:colOff>
      <xdr:row>4</xdr:row>
      <xdr:rowOff>36191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0961" y="317501"/>
          <a:ext cx="1843943" cy="4513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49209</xdr:colOff>
      <xdr:row>1</xdr:row>
      <xdr:rowOff>76200</xdr:rowOff>
    </xdr:from>
    <xdr:to>
      <xdr:col>20</xdr:col>
      <xdr:colOff>353567</xdr:colOff>
      <xdr:row>5</xdr:row>
      <xdr:rowOff>47625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7809" y="2476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2</xdr:row>
      <xdr:rowOff>47625</xdr:rowOff>
    </xdr:from>
    <xdr:to>
      <xdr:col>18</xdr:col>
      <xdr:colOff>390525</xdr:colOff>
      <xdr:row>4</xdr:row>
      <xdr:rowOff>95250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575" y="3619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485776</xdr:colOff>
      <xdr:row>2</xdr:row>
      <xdr:rowOff>57150</xdr:rowOff>
    </xdr:from>
    <xdr:to>
      <xdr:col>15</xdr:col>
      <xdr:colOff>234072</xdr:colOff>
      <xdr:row>4</xdr:row>
      <xdr:rowOff>66675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4376" y="390525"/>
          <a:ext cx="1634246" cy="40005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396240</xdr:colOff>
      <xdr:row>0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423481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19</xdr:col>
      <xdr:colOff>468309</xdr:colOff>
      <xdr:row>0</xdr:row>
      <xdr:rowOff>142875</xdr:rowOff>
    </xdr:from>
    <xdr:to>
      <xdr:col>20</xdr:col>
      <xdr:colOff>725042</xdr:colOff>
      <xdr:row>4</xdr:row>
      <xdr:rowOff>76200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309" y="1428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17</xdr:col>
      <xdr:colOff>1066800</xdr:colOff>
      <xdr:row>1</xdr:row>
      <xdr:rowOff>133350</xdr:rowOff>
    </xdr:from>
    <xdr:to>
      <xdr:col>19</xdr:col>
      <xdr:colOff>161925</xdr:colOff>
      <xdr:row>4</xdr:row>
      <xdr:rowOff>47625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50" y="3238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2</xdr:row>
      <xdr:rowOff>19050</xdr:rowOff>
    </xdr:from>
    <xdr:to>
      <xdr:col>17</xdr:col>
      <xdr:colOff>714228</xdr:colOff>
      <xdr:row>4</xdr:row>
      <xdr:rowOff>67036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9900" y="352425"/>
          <a:ext cx="1752453" cy="428986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0</xdr:rowOff>
    </xdr:from>
    <xdr:ext cx="971549" cy="195566"/>
    <xdr:sp macro="" textlink="">
      <xdr:nvSpPr>
        <xdr:cNvPr id="7" name="QuadreDeText 6"/>
        <xdr:cNvSpPr txBox="1"/>
      </xdr:nvSpPr>
      <xdr:spPr>
        <a:xfrm>
          <a:off x="357378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477834</xdr:colOff>
      <xdr:row>1</xdr:row>
      <xdr:rowOff>28575</xdr:rowOff>
    </xdr:from>
    <xdr:to>
      <xdr:col>17</xdr:col>
      <xdr:colOff>191642</xdr:colOff>
      <xdr:row>5</xdr:row>
      <xdr:rowOff>9525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1309" y="20002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1</xdr:row>
      <xdr:rowOff>76200</xdr:rowOff>
    </xdr:from>
    <xdr:to>
      <xdr:col>15</xdr:col>
      <xdr:colOff>371475</xdr:colOff>
      <xdr:row>3</xdr:row>
      <xdr:rowOff>174625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0950" y="2476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666751</xdr:colOff>
      <xdr:row>1</xdr:row>
      <xdr:rowOff>104414</xdr:rowOff>
    </xdr:from>
    <xdr:to>
      <xdr:col>12</xdr:col>
      <xdr:colOff>895204</xdr:colOff>
      <xdr:row>4</xdr:row>
      <xdr:rowOff>9525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6" y="294914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10718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477834</xdr:colOff>
      <xdr:row>1</xdr:row>
      <xdr:rowOff>28575</xdr:rowOff>
    </xdr:from>
    <xdr:to>
      <xdr:col>17</xdr:col>
      <xdr:colOff>191642</xdr:colOff>
      <xdr:row>5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5659" y="2190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1</xdr:row>
      <xdr:rowOff>76200</xdr:rowOff>
    </xdr:from>
    <xdr:to>
      <xdr:col>15</xdr:col>
      <xdr:colOff>371475</xdr:colOff>
      <xdr:row>3</xdr:row>
      <xdr:rowOff>174625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266700"/>
          <a:ext cx="1524000" cy="43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1</xdr:row>
      <xdr:rowOff>95250</xdr:rowOff>
    </xdr:from>
    <xdr:to>
      <xdr:col>12</xdr:col>
      <xdr:colOff>819003</xdr:colOff>
      <xdr:row>4</xdr:row>
      <xdr:rowOff>361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7425" y="285750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85725</xdr:colOff>
      <xdr:row>0</xdr:row>
      <xdr:rowOff>9525</xdr:rowOff>
    </xdr:from>
    <xdr:ext cx="971549" cy="195566"/>
    <xdr:sp macro="" textlink="">
      <xdr:nvSpPr>
        <xdr:cNvPr id="7" name="QuadreDeText 6"/>
        <xdr:cNvSpPr txBox="1"/>
      </xdr:nvSpPr>
      <xdr:spPr>
        <a:xfrm>
          <a:off x="4192905" y="9525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268284</xdr:colOff>
      <xdr:row>0</xdr:row>
      <xdr:rowOff>161925</xdr:rowOff>
    </xdr:from>
    <xdr:to>
      <xdr:col>19</xdr:col>
      <xdr:colOff>572642</xdr:colOff>
      <xdr:row>4</xdr:row>
      <xdr:rowOff>114300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5784" y="16192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762000</xdr:colOff>
      <xdr:row>25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689610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361950</xdr:colOff>
      <xdr:row>1</xdr:row>
      <xdr:rowOff>95250</xdr:rowOff>
    </xdr:from>
    <xdr:to>
      <xdr:col>18</xdr:col>
      <xdr:colOff>114300</xdr:colOff>
      <xdr:row>4</xdr:row>
      <xdr:rowOff>9525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0" y="26670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542925</xdr:colOff>
      <xdr:row>1</xdr:row>
      <xdr:rowOff>123825</xdr:rowOff>
    </xdr:from>
    <xdr:to>
      <xdr:col>15</xdr:col>
      <xdr:colOff>37953</xdr:colOff>
      <xdr:row>4</xdr:row>
      <xdr:rowOff>28936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8575" y="314325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9" name="QuadreDeText 8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449259</xdr:colOff>
      <xdr:row>1</xdr:row>
      <xdr:rowOff>19050</xdr:rowOff>
    </xdr:from>
    <xdr:to>
      <xdr:col>21</xdr:col>
      <xdr:colOff>163067</xdr:colOff>
      <xdr:row>5</xdr:row>
      <xdr:rowOff>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359" y="19050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</xdr:row>
      <xdr:rowOff>104775</xdr:rowOff>
    </xdr:from>
    <xdr:to>
      <xdr:col>19</xdr:col>
      <xdr:colOff>361950</xdr:colOff>
      <xdr:row>4</xdr:row>
      <xdr:rowOff>19050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050" y="27622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</xdr:row>
      <xdr:rowOff>133350</xdr:rowOff>
    </xdr:from>
    <xdr:to>
      <xdr:col>16</xdr:col>
      <xdr:colOff>9378</xdr:colOff>
      <xdr:row>4</xdr:row>
      <xdr:rowOff>38461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44350" y="323850"/>
          <a:ext cx="1752453" cy="428986"/>
        </a:xfrm>
        <a:prstGeom prst="rect">
          <a:avLst/>
        </a:prstGeom>
      </xdr:spPr>
    </xdr:pic>
    <xdr:clientData/>
  </xdr:twoCellAnchor>
  <xdr:oneCellAnchor>
    <xdr:from>
      <xdr:col>4</xdr:col>
      <xdr:colOff>47625</xdr:colOff>
      <xdr:row>0</xdr:row>
      <xdr:rowOff>0</xdr:rowOff>
    </xdr:from>
    <xdr:ext cx="971549" cy="195566"/>
    <xdr:sp macro="" textlink="">
      <xdr:nvSpPr>
        <xdr:cNvPr id="8" name="QuadreDeText 7"/>
        <xdr:cNvSpPr txBox="1"/>
      </xdr:nvSpPr>
      <xdr:spPr>
        <a:xfrm>
          <a:off x="846772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382584</xdr:colOff>
      <xdr:row>1</xdr:row>
      <xdr:rowOff>19050</xdr:rowOff>
    </xdr:from>
    <xdr:to>
      <xdr:col>20</xdr:col>
      <xdr:colOff>96392</xdr:colOff>
      <xdr:row>5</xdr:row>
      <xdr:rowOff>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7234" y="19050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15</xdr:col>
      <xdr:colOff>419100</xdr:colOff>
      <xdr:row>1</xdr:row>
      <xdr:rowOff>104775</xdr:rowOff>
    </xdr:from>
    <xdr:to>
      <xdr:col>18</xdr:col>
      <xdr:colOff>171450</xdr:colOff>
      <xdr:row>4</xdr:row>
      <xdr:rowOff>19050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2100" y="27622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12</xdr:col>
      <xdr:colOff>704850</xdr:colOff>
      <xdr:row>2</xdr:row>
      <xdr:rowOff>0</xdr:rowOff>
    </xdr:from>
    <xdr:to>
      <xdr:col>15</xdr:col>
      <xdr:colOff>180828</xdr:colOff>
      <xdr:row>4</xdr:row>
      <xdr:rowOff>47986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5250" y="333375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8" name="QuadreDeText 7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363534</xdr:colOff>
      <xdr:row>0</xdr:row>
      <xdr:rowOff>133350</xdr:rowOff>
    </xdr:from>
    <xdr:to>
      <xdr:col>19</xdr:col>
      <xdr:colOff>77342</xdr:colOff>
      <xdr:row>4</xdr:row>
      <xdr:rowOff>85725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709" y="13335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428625</xdr:colOff>
      <xdr:row>1</xdr:row>
      <xdr:rowOff>95250</xdr:rowOff>
    </xdr:from>
    <xdr:to>
      <xdr:col>17</xdr:col>
      <xdr:colOff>180975</xdr:colOff>
      <xdr:row>4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26670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11</xdr:col>
      <xdr:colOff>657225</xdr:colOff>
      <xdr:row>1</xdr:row>
      <xdr:rowOff>123825</xdr:rowOff>
    </xdr:from>
    <xdr:to>
      <xdr:col>14</xdr:col>
      <xdr:colOff>133203</xdr:colOff>
      <xdr:row>4</xdr:row>
      <xdr:rowOff>28936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8550" y="314325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8" name="QuadreDeText 7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68259</xdr:colOff>
      <xdr:row>0</xdr:row>
      <xdr:rowOff>142875</xdr:rowOff>
    </xdr:from>
    <xdr:to>
      <xdr:col>18</xdr:col>
      <xdr:colOff>372617</xdr:colOff>
      <xdr:row>4</xdr:row>
      <xdr:rowOff>66675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9184" y="1428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1</xdr:row>
      <xdr:rowOff>114300</xdr:rowOff>
    </xdr:from>
    <xdr:to>
      <xdr:col>16</xdr:col>
      <xdr:colOff>466725</xdr:colOff>
      <xdr:row>4</xdr:row>
      <xdr:rowOff>9525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29527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2</xdr:row>
      <xdr:rowOff>0</xdr:rowOff>
    </xdr:from>
    <xdr:to>
      <xdr:col>13</xdr:col>
      <xdr:colOff>285603</xdr:colOff>
      <xdr:row>4</xdr:row>
      <xdr:rowOff>47986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91875" y="342900"/>
          <a:ext cx="1752453" cy="42898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kumimoji="0" lang="ca-ES" sz="700" b="0" i="0" u="none" strike="noStrike" kern="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325434</xdr:colOff>
      <xdr:row>1</xdr:row>
      <xdr:rowOff>0</xdr:rowOff>
    </xdr:from>
    <xdr:to>
      <xdr:col>18</xdr:col>
      <xdr:colOff>39242</xdr:colOff>
      <xdr:row>4</xdr:row>
      <xdr:rowOff>104775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4809" y="180975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352425</xdr:colOff>
      <xdr:row>1</xdr:row>
      <xdr:rowOff>142875</xdr:rowOff>
    </xdr:from>
    <xdr:to>
      <xdr:col>16</xdr:col>
      <xdr:colOff>104775</xdr:colOff>
      <xdr:row>4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0150" y="3238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</xdr:row>
      <xdr:rowOff>0</xdr:rowOff>
    </xdr:from>
    <xdr:to>
      <xdr:col>12</xdr:col>
      <xdr:colOff>695326</xdr:colOff>
      <xdr:row>4</xdr:row>
      <xdr:rowOff>29369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91801" y="342900"/>
          <a:ext cx="1676400" cy="410369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0</xdr:rowOff>
    </xdr:from>
    <xdr:ext cx="971549" cy="195566"/>
    <xdr:sp macro="" textlink="">
      <xdr:nvSpPr>
        <xdr:cNvPr id="7" name="QuadreDeText 6"/>
        <xdr:cNvSpPr txBox="1"/>
      </xdr:nvSpPr>
      <xdr:spPr>
        <a:xfrm>
          <a:off x="40386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G146NCTC-637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vei%20de%20Foment\10_CONVENIS\1.%20SUBVENCIONS%20DIRECTES\Plantilles\PlantillaSubvencionsDirec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ENTITATS"/>
      <sheetName val="CODIS"/>
    </sheetNames>
    <sheetDataSet>
      <sheetData sheetId="0"/>
      <sheetData sheetId="1">
        <row r="2">
          <cell r="A2" t="str">
            <v>Abrera</v>
          </cell>
        </row>
        <row r="3">
          <cell r="A3" t="str">
            <v>Agramunt</v>
          </cell>
        </row>
        <row r="4">
          <cell r="A4" t="str">
            <v>Aguilar De Segarra</v>
          </cell>
        </row>
        <row r="5">
          <cell r="A5" t="str">
            <v>Aiguamúrcia</v>
          </cell>
        </row>
        <row r="6">
          <cell r="A6" t="str">
            <v>Aiguaviva</v>
          </cell>
        </row>
        <row r="7">
          <cell r="A7" t="str">
            <v>Aitona</v>
          </cell>
        </row>
        <row r="8">
          <cell r="A8" t="str">
            <v>Albagés, L'</v>
          </cell>
        </row>
        <row r="9">
          <cell r="A9" t="str">
            <v>Albatàrrec</v>
          </cell>
        </row>
        <row r="10">
          <cell r="A10" t="str">
            <v>Albesa</v>
          </cell>
        </row>
        <row r="11">
          <cell r="A11" t="str">
            <v>Albi, L'</v>
          </cell>
        </row>
        <row r="12">
          <cell r="A12" t="str">
            <v>Albinyana</v>
          </cell>
        </row>
        <row r="13">
          <cell r="A13" t="str">
            <v>Alcanar</v>
          </cell>
        </row>
        <row r="14">
          <cell r="A14" t="str">
            <v>Alcanó</v>
          </cell>
        </row>
        <row r="15">
          <cell r="A15" t="str">
            <v>Alcarràs</v>
          </cell>
        </row>
        <row r="16">
          <cell r="A16" t="str">
            <v>Alcoletge</v>
          </cell>
        </row>
        <row r="17">
          <cell r="A17" t="str">
            <v>Alcover</v>
          </cell>
        </row>
        <row r="18">
          <cell r="A18" t="str">
            <v>Aldea, L'</v>
          </cell>
        </row>
        <row r="19">
          <cell r="A19" t="str">
            <v>Aleixar, L'</v>
          </cell>
        </row>
        <row r="20">
          <cell r="A20" t="str">
            <v>Alella</v>
          </cell>
        </row>
        <row r="21">
          <cell r="A21" t="str">
            <v>Alfarràs</v>
          </cell>
        </row>
        <row r="22">
          <cell r="A22" t="str">
            <v>Alfés</v>
          </cell>
        </row>
        <row r="23">
          <cell r="A23" t="str">
            <v>Alforja</v>
          </cell>
        </row>
        <row r="24">
          <cell r="A24" t="str">
            <v>Algerri</v>
          </cell>
        </row>
        <row r="25">
          <cell r="A25" t="str">
            <v>Alguaire</v>
          </cell>
        </row>
        <row r="26">
          <cell r="A26" t="str">
            <v>Alió</v>
          </cell>
        </row>
        <row r="27">
          <cell r="A27" t="str">
            <v>Almacelles</v>
          </cell>
        </row>
        <row r="28">
          <cell r="A28" t="str">
            <v>Almatret</v>
          </cell>
        </row>
        <row r="29">
          <cell r="A29" t="str">
            <v>Almenar</v>
          </cell>
        </row>
        <row r="30">
          <cell r="A30" t="str">
            <v>Almoster</v>
          </cell>
        </row>
        <row r="31">
          <cell r="A31" t="str">
            <v>Alpicat</v>
          </cell>
        </row>
        <row r="32">
          <cell r="A32" t="str">
            <v>Alt Àneu</v>
          </cell>
        </row>
        <row r="33">
          <cell r="A33" t="str">
            <v>Altafulla</v>
          </cell>
        </row>
        <row r="34">
          <cell r="A34" t="str">
            <v>Ametlla De Mar, L'</v>
          </cell>
        </row>
        <row r="35">
          <cell r="A35" t="str">
            <v>Ametlla Del Vallès, L'</v>
          </cell>
        </row>
        <row r="36">
          <cell r="A36" t="str">
            <v>Ampolla, L'</v>
          </cell>
        </row>
        <row r="37">
          <cell r="A37" t="str">
            <v>Amposta</v>
          </cell>
        </row>
        <row r="38">
          <cell r="A38" t="str">
            <v>Anglès</v>
          </cell>
        </row>
        <row r="39">
          <cell r="A39" t="str">
            <v>Anglesola</v>
          </cell>
        </row>
        <row r="40">
          <cell r="A40" t="str">
            <v>Arbeca</v>
          </cell>
        </row>
        <row r="41">
          <cell r="A41" t="str">
            <v>Arboç, L'</v>
          </cell>
        </row>
        <row r="42">
          <cell r="A42" t="str">
            <v>Arbúcies</v>
          </cell>
        </row>
        <row r="43">
          <cell r="A43" t="str">
            <v>Arenys De Mar</v>
          </cell>
        </row>
        <row r="44">
          <cell r="A44" t="str">
            <v>Arenys De Munt</v>
          </cell>
        </row>
        <row r="45">
          <cell r="A45" t="str">
            <v>Argelaguer</v>
          </cell>
        </row>
        <row r="46">
          <cell r="A46" t="str">
            <v>Argentona</v>
          </cell>
        </row>
        <row r="47">
          <cell r="A47" t="str">
            <v>Armentera, L'</v>
          </cell>
        </row>
        <row r="48">
          <cell r="A48" t="str">
            <v>Arnes</v>
          </cell>
        </row>
        <row r="49">
          <cell r="A49" t="str">
            <v>Artés</v>
          </cell>
        </row>
        <row r="50">
          <cell r="A50" t="str">
            <v>Artesa De Lleida</v>
          </cell>
        </row>
        <row r="51">
          <cell r="A51" t="str">
            <v>Artesa De Segre</v>
          </cell>
        </row>
        <row r="52">
          <cell r="A52" t="str">
            <v>Ascó</v>
          </cell>
        </row>
        <row r="53">
          <cell r="A53" t="str">
            <v>Aspa</v>
          </cell>
        </row>
        <row r="54">
          <cell r="A54" t="str">
            <v>Avià</v>
          </cell>
        </row>
        <row r="55">
          <cell r="A55" t="str">
            <v>Avinyó</v>
          </cell>
        </row>
        <row r="56">
          <cell r="A56" t="str">
            <v>Avinyonet De Puigventós</v>
          </cell>
        </row>
        <row r="57">
          <cell r="A57" t="str">
            <v>Avinyonet del Penedès</v>
          </cell>
        </row>
        <row r="58">
          <cell r="A58" t="str">
            <v>Badalona</v>
          </cell>
        </row>
        <row r="59">
          <cell r="A59" t="str">
            <v>Badia Del Vallès</v>
          </cell>
        </row>
        <row r="60">
          <cell r="A60" t="str">
            <v>Bagà</v>
          </cell>
        </row>
        <row r="61">
          <cell r="A61" t="str">
            <v>Balaguer</v>
          </cell>
        </row>
        <row r="62">
          <cell r="A62" t="str">
            <v>Balenyà</v>
          </cell>
        </row>
        <row r="63">
          <cell r="A63" t="str">
            <v>Balsareny</v>
          </cell>
        </row>
        <row r="64">
          <cell r="A64" t="str">
            <v>Banyoles</v>
          </cell>
        </row>
        <row r="65">
          <cell r="A65" t="str">
            <v>Barberà De La Conca</v>
          </cell>
        </row>
        <row r="66">
          <cell r="A66" t="str">
            <v>Barberà Del Vallès</v>
          </cell>
        </row>
        <row r="67">
          <cell r="A67" t="str">
            <v>Barcelona</v>
          </cell>
        </row>
        <row r="68">
          <cell r="A68" t="str">
            <v>Batea</v>
          </cell>
        </row>
        <row r="69">
          <cell r="A69" t="str">
            <v>Begues</v>
          </cell>
        </row>
        <row r="70">
          <cell r="A70" t="str">
            <v>Begur</v>
          </cell>
        </row>
        <row r="71">
          <cell r="A71" t="str">
            <v>Belianes</v>
          </cell>
        </row>
        <row r="72">
          <cell r="A72" t="str">
            <v>Bellaguarda</v>
          </cell>
        </row>
        <row r="73">
          <cell r="A73" t="str">
            <v>Bellcaire D'Urgell</v>
          </cell>
        </row>
        <row r="74">
          <cell r="A74" t="str">
            <v>Bell-Lloc D'Urgell</v>
          </cell>
        </row>
        <row r="75">
          <cell r="A75" t="str">
            <v>Bellmunt Del Priorat</v>
          </cell>
        </row>
        <row r="76">
          <cell r="A76" t="str">
            <v>Bellpuig</v>
          </cell>
        </row>
        <row r="77">
          <cell r="A77" t="str">
            <v>Bellvei</v>
          </cell>
        </row>
        <row r="78">
          <cell r="A78" t="str">
            <v>Bellver De Cerdanya</v>
          </cell>
        </row>
        <row r="79">
          <cell r="A79" t="str">
            <v>Bellvís</v>
          </cell>
        </row>
        <row r="80">
          <cell r="A80" t="str">
            <v>Benavent De Segrià</v>
          </cell>
        </row>
        <row r="81">
          <cell r="A81" t="str">
            <v>Benissanet</v>
          </cell>
        </row>
        <row r="82">
          <cell r="A82" t="str">
            <v>Berga</v>
          </cell>
        </row>
        <row r="83">
          <cell r="A83" t="str">
            <v>Besalú</v>
          </cell>
        </row>
        <row r="84">
          <cell r="A84" t="str">
            <v>Bescanó</v>
          </cell>
        </row>
        <row r="85">
          <cell r="A85" t="str">
            <v>Bigues I Riells</v>
          </cell>
        </row>
        <row r="86">
          <cell r="A86" t="str">
            <v>Bisbal De Falset, La</v>
          </cell>
        </row>
        <row r="87">
          <cell r="A87" t="str">
            <v>Bisbal D'Empordà, La</v>
          </cell>
        </row>
        <row r="88">
          <cell r="A88" t="str">
            <v>Blanes</v>
          </cell>
        </row>
        <row r="89">
          <cell r="A89" t="str">
            <v>Bordils</v>
          </cell>
        </row>
        <row r="90">
          <cell r="A90" t="str">
            <v>Borges Blanques, Les</v>
          </cell>
        </row>
        <row r="91">
          <cell r="A91" t="str">
            <v>Borges Del Camp, Les</v>
          </cell>
        </row>
        <row r="92">
          <cell r="A92" t="str">
            <v>Bot</v>
          </cell>
        </row>
        <row r="93">
          <cell r="A93" t="str">
            <v>Botarell</v>
          </cell>
        </row>
        <row r="94">
          <cell r="A94" t="str">
            <v>Bovera</v>
          </cell>
        </row>
        <row r="95">
          <cell r="A95" t="str">
            <v>Bràfim</v>
          </cell>
        </row>
        <row r="96">
          <cell r="A96" t="str">
            <v>Breda</v>
          </cell>
        </row>
        <row r="97">
          <cell r="A97" t="str">
            <v>Brull, El</v>
          </cell>
        </row>
        <row r="98">
          <cell r="A98" t="str">
            <v>Brunyola</v>
          </cell>
        </row>
        <row r="99">
          <cell r="A99" t="str">
            <v>Cabacés</v>
          </cell>
        </row>
        <row r="100">
          <cell r="A100" t="str">
            <v>Cabanelles</v>
          </cell>
        </row>
        <row r="101">
          <cell r="A101" t="str">
            <v>Cabanyes, Les</v>
          </cell>
        </row>
        <row r="102">
          <cell r="A102" t="str">
            <v>Cabra Del Camp</v>
          </cell>
        </row>
        <row r="103">
          <cell r="A103" t="str">
            <v>Cabrera D'Anoia</v>
          </cell>
        </row>
        <row r="104">
          <cell r="A104" t="str">
            <v>Cabrera De Mar</v>
          </cell>
        </row>
        <row r="105">
          <cell r="A105" t="str">
            <v>Cabrils</v>
          </cell>
        </row>
        <row r="106">
          <cell r="A106" t="str">
            <v>Calafell</v>
          </cell>
        </row>
        <row r="107">
          <cell r="A107" t="str">
            <v>Calders</v>
          </cell>
        </row>
        <row r="108">
          <cell r="A108" t="str">
            <v>Caldes de Malavella</v>
          </cell>
        </row>
        <row r="109">
          <cell r="A109" t="str">
            <v>Caldes De Montbui</v>
          </cell>
        </row>
        <row r="110">
          <cell r="A110" t="str">
            <v>Calella</v>
          </cell>
        </row>
        <row r="111">
          <cell r="A111" t="str">
            <v>Calldetenes</v>
          </cell>
        </row>
        <row r="112">
          <cell r="A112" t="str">
            <v>Callús</v>
          </cell>
        </row>
        <row r="113">
          <cell r="A113" t="str">
            <v>Calonge</v>
          </cell>
        </row>
        <row r="114">
          <cell r="A114" t="str">
            <v>Camarasa</v>
          </cell>
        </row>
        <row r="115">
          <cell r="A115" t="str">
            <v>Camarles</v>
          </cell>
        </row>
        <row r="116">
          <cell r="A116" t="str">
            <v>Cambrils</v>
          </cell>
        </row>
        <row r="117">
          <cell r="A117" t="str">
            <v>Campllong</v>
          </cell>
        </row>
        <row r="118">
          <cell r="A118" t="str">
            <v>Camprodon</v>
          </cell>
        </row>
        <row r="119">
          <cell r="A119" t="str">
            <v>Canet D'Adri</v>
          </cell>
        </row>
        <row r="120">
          <cell r="A120" t="str">
            <v>Canet De Mar</v>
          </cell>
        </row>
        <row r="121">
          <cell r="A121" t="str">
            <v>Canonja, La</v>
          </cell>
        </row>
        <row r="122">
          <cell r="A122" t="str">
            <v>Canovelles</v>
          </cell>
        </row>
        <row r="123">
          <cell r="A123" t="str">
            <v>Cànoves I Samalús</v>
          </cell>
        </row>
        <row r="124">
          <cell r="A124" t="str">
            <v>Canyelles</v>
          </cell>
        </row>
        <row r="125">
          <cell r="A125" t="str">
            <v>Capçanes</v>
          </cell>
        </row>
        <row r="126">
          <cell r="A126" t="str">
            <v>Capolat</v>
          </cell>
        </row>
        <row r="127">
          <cell r="A127" t="str">
            <v>Cardedeu</v>
          </cell>
        </row>
        <row r="128">
          <cell r="A128" t="str">
            <v>Cardona</v>
          </cell>
        </row>
        <row r="129">
          <cell r="A129" t="str">
            <v>Caseres</v>
          </cell>
        </row>
        <row r="130">
          <cell r="A130" t="str">
            <v>Cassà De La Selva</v>
          </cell>
        </row>
        <row r="131">
          <cell r="A131" t="str">
            <v>Casserres</v>
          </cell>
        </row>
        <row r="132">
          <cell r="A132" t="str">
            <v>Castell De Mur</v>
          </cell>
        </row>
        <row r="133">
          <cell r="A133" t="str">
            <v>Castellar Del Vallès</v>
          </cell>
        </row>
        <row r="134">
          <cell r="A134" t="str">
            <v>Castellbell I El Vilar</v>
          </cell>
        </row>
        <row r="135">
          <cell r="A135" t="str">
            <v>Castellbisbal</v>
          </cell>
        </row>
        <row r="136">
          <cell r="A136" t="str">
            <v>Castellcir</v>
          </cell>
        </row>
        <row r="137">
          <cell r="A137" t="str">
            <v>Castelldans</v>
          </cell>
        </row>
        <row r="138">
          <cell r="A138" t="str">
            <v>Castelldefels</v>
          </cell>
        </row>
        <row r="139">
          <cell r="A139" t="str">
            <v>Castellet I La Gornal</v>
          </cell>
        </row>
        <row r="140">
          <cell r="A140" t="str">
            <v>Castellnou De Bages</v>
          </cell>
        </row>
        <row r="141">
          <cell r="A141" t="str">
            <v>Castelló De Farfanya</v>
          </cell>
        </row>
        <row r="142">
          <cell r="A142" t="str">
            <v>Castelló D'Empúries</v>
          </cell>
        </row>
        <row r="143">
          <cell r="A143" t="str">
            <v>Castellolí</v>
          </cell>
        </row>
        <row r="144">
          <cell r="A144" t="str">
            <v>Castell-Platja D'Aro</v>
          </cell>
        </row>
        <row r="145">
          <cell r="A145" t="str">
            <v>Castellserà</v>
          </cell>
        </row>
        <row r="146">
          <cell r="A146" t="str">
            <v>Castellterçol</v>
          </cell>
        </row>
        <row r="147">
          <cell r="A147" t="str">
            <v>Castellvell Del Camp</v>
          </cell>
        </row>
        <row r="148">
          <cell r="A148" t="str">
            <v>Castellví De La Marca</v>
          </cell>
        </row>
        <row r="149">
          <cell r="A149" t="str">
            <v>Catllar, El</v>
          </cell>
        </row>
        <row r="150">
          <cell r="A150" t="str">
            <v>Cellera De Ter, La</v>
          </cell>
        </row>
        <row r="151">
          <cell r="A151" t="str">
            <v>Celrà</v>
          </cell>
        </row>
        <row r="152">
          <cell r="A152" t="str">
            <v>Centelles</v>
          </cell>
        </row>
        <row r="153">
          <cell r="A153" t="str">
            <v>Cercs</v>
          </cell>
        </row>
        <row r="154">
          <cell r="A154" t="str">
            <v>Cerdanyola Del Vallès</v>
          </cell>
        </row>
        <row r="155">
          <cell r="A155" t="str">
            <v>Cervelló</v>
          </cell>
        </row>
        <row r="156">
          <cell r="A156" t="str">
            <v>Cervera</v>
          </cell>
        </row>
        <row r="157">
          <cell r="A157" t="str">
            <v>Cervià De Les Garrigues</v>
          </cell>
        </row>
        <row r="158">
          <cell r="A158" t="str">
            <v>Ciutadilla</v>
          </cell>
        </row>
        <row r="159">
          <cell r="A159" t="str">
            <v>Cogul, El</v>
          </cell>
        </row>
        <row r="160">
          <cell r="A160" t="str">
            <v>Collsuspina</v>
          </cell>
        </row>
        <row r="161">
          <cell r="A161" t="str">
            <v>Constantí</v>
          </cell>
        </row>
        <row r="162">
          <cell r="A162" t="str">
            <v>Copons</v>
          </cell>
        </row>
        <row r="163">
          <cell r="A163" t="str">
            <v>Corbera De Llobregat</v>
          </cell>
        </row>
        <row r="164">
          <cell r="A164" t="str">
            <v>Corbera D'Ebre</v>
          </cell>
        </row>
        <row r="165">
          <cell r="A165" t="str">
            <v>Corbins</v>
          </cell>
        </row>
        <row r="166">
          <cell r="A166" t="str">
            <v>Corçà</v>
          </cell>
        </row>
        <row r="167">
          <cell r="A167" t="str">
            <v>Cornellà De Llobregat</v>
          </cell>
        </row>
        <row r="168">
          <cell r="A168" t="str">
            <v>Cornellà Del Terri</v>
          </cell>
        </row>
        <row r="169">
          <cell r="A169" t="str">
            <v>Cornudella De Montsant</v>
          </cell>
        </row>
        <row r="170">
          <cell r="A170" t="str">
            <v>Cubelles</v>
          </cell>
        </row>
        <row r="171">
          <cell r="A171" t="str">
            <v>Cubells</v>
          </cell>
        </row>
        <row r="172">
          <cell r="A172" t="str">
            <v>Cunit</v>
          </cell>
        </row>
        <row r="173">
          <cell r="A173" t="str">
            <v>Deltebre</v>
          </cell>
        </row>
        <row r="174">
          <cell r="A174" t="str">
            <v>Dosrius</v>
          </cell>
        </row>
        <row r="175">
          <cell r="A175" t="str">
            <v>Escala, L'</v>
          </cell>
        </row>
        <row r="176">
          <cell r="A176" t="str">
            <v>Esparreguera</v>
          </cell>
        </row>
        <row r="177">
          <cell r="A177" t="str">
            <v>Espinelves</v>
          </cell>
        </row>
        <row r="178">
          <cell r="A178" t="str">
            <v>Espluga Calba, L'</v>
          </cell>
        </row>
        <row r="179">
          <cell r="A179" t="str">
            <v>Espluga De Francolí, L'</v>
          </cell>
        </row>
        <row r="180">
          <cell r="A180" t="str">
            <v>Esplugues De Llobregat</v>
          </cell>
        </row>
        <row r="181">
          <cell r="A181" t="str">
            <v>Espolla</v>
          </cell>
        </row>
        <row r="182">
          <cell r="A182" t="str">
            <v>Esponellà</v>
          </cell>
        </row>
        <row r="183">
          <cell r="A183" t="str">
            <v>Estany, L'</v>
          </cell>
        </row>
        <row r="184">
          <cell r="A184" t="str">
            <v>Falset</v>
          </cell>
        </row>
        <row r="185">
          <cell r="A185" t="str">
            <v>Fatarella, La</v>
          </cell>
        </row>
        <row r="186">
          <cell r="A186" t="str">
            <v>Figuera, La</v>
          </cell>
        </row>
        <row r="187">
          <cell r="A187" t="str">
            <v>Figueres</v>
          </cell>
        </row>
        <row r="188">
          <cell r="A188" t="str">
            <v>Figuerola Del Camp</v>
          </cell>
        </row>
        <row r="189">
          <cell r="A189" t="str">
            <v>Flix</v>
          </cell>
        </row>
        <row r="190">
          <cell r="A190" t="str">
            <v>Folgueroles</v>
          </cell>
        </row>
        <row r="191">
          <cell r="A191" t="str">
            <v>Fonollosa</v>
          </cell>
        </row>
        <row r="192">
          <cell r="A192" t="str">
            <v>Foradada</v>
          </cell>
        </row>
        <row r="193">
          <cell r="A193" t="str">
            <v>Franqueses Del Vallès, Les</v>
          </cell>
        </row>
        <row r="194">
          <cell r="A194" t="str">
            <v>Freginals</v>
          </cell>
        </row>
        <row r="195">
          <cell r="A195" t="str">
            <v>Fuliola, La</v>
          </cell>
        </row>
        <row r="196">
          <cell r="A196" t="str">
            <v>Fulleda</v>
          </cell>
        </row>
        <row r="197">
          <cell r="A197" t="str">
            <v>Galera, La</v>
          </cell>
        </row>
        <row r="198">
          <cell r="A198" t="str">
            <v>Gandesa</v>
          </cell>
        </row>
        <row r="199">
          <cell r="A199" t="str">
            <v>Garcia</v>
          </cell>
        </row>
        <row r="200">
          <cell r="A200" t="str">
            <v>Garidells, Els</v>
          </cell>
        </row>
        <row r="201">
          <cell r="A201" t="str">
            <v>Garriga, La</v>
          </cell>
        </row>
        <row r="202">
          <cell r="A202" t="str">
            <v>Garriguella</v>
          </cell>
        </row>
        <row r="203">
          <cell r="A203" t="str">
            <v>Gavà</v>
          </cell>
        </row>
        <row r="204">
          <cell r="A204" t="str">
            <v>Gelida</v>
          </cell>
        </row>
        <row r="205">
          <cell r="A205" t="str">
            <v>Gimenells I El Pla De La Font</v>
          </cell>
        </row>
        <row r="206">
          <cell r="A206" t="str">
            <v>Ginestar</v>
          </cell>
        </row>
        <row r="207">
          <cell r="A207" t="str">
            <v>Girona</v>
          </cell>
        </row>
        <row r="208">
          <cell r="A208" t="str">
            <v>Gironella</v>
          </cell>
        </row>
        <row r="209">
          <cell r="A209" t="str">
            <v>Godall</v>
          </cell>
        </row>
        <row r="210">
          <cell r="A210" t="str">
            <v>Golmés</v>
          </cell>
        </row>
        <row r="211">
          <cell r="A211" t="str">
            <v>Granada, La</v>
          </cell>
        </row>
        <row r="212">
          <cell r="A212" t="str">
            <v>Granadella, La</v>
          </cell>
        </row>
        <row r="213">
          <cell r="A213" t="str">
            <v>Granera</v>
          </cell>
        </row>
        <row r="214">
          <cell r="A214" t="str">
            <v>Granja D'Escarp, La</v>
          </cell>
        </row>
        <row r="215">
          <cell r="A215" t="str">
            <v>Granollers</v>
          </cell>
        </row>
        <row r="216">
          <cell r="A216" t="str">
            <v>Granyanella</v>
          </cell>
        </row>
        <row r="217">
          <cell r="A217" t="str">
            <v>Granyena De Les Garrigues</v>
          </cell>
        </row>
        <row r="218">
          <cell r="A218" t="str">
            <v>Gratallops</v>
          </cell>
        </row>
        <row r="219">
          <cell r="A219" t="str">
            <v>Guardiola De Berguedà</v>
          </cell>
        </row>
        <row r="220">
          <cell r="A220" t="str">
            <v>Guimerà</v>
          </cell>
        </row>
        <row r="221">
          <cell r="A221" t="str">
            <v>Gurb</v>
          </cell>
        </row>
        <row r="222">
          <cell r="A222" t="str">
            <v>Horta De Sant Joan</v>
          </cell>
        </row>
        <row r="223">
          <cell r="A223" t="str">
            <v>Hospitalet De Llobregat, L'</v>
          </cell>
        </row>
        <row r="224">
          <cell r="A224" t="str">
            <v>Hostalets De Pierola, Els</v>
          </cell>
        </row>
        <row r="225">
          <cell r="A225" t="str">
            <v>Hostalric</v>
          </cell>
        </row>
        <row r="226">
          <cell r="A226" t="str">
            <v>Igualada</v>
          </cell>
        </row>
        <row r="227">
          <cell r="A227" t="str">
            <v>Isona I Conca Dellà</v>
          </cell>
        </row>
        <row r="228">
          <cell r="A228" t="str">
            <v>Ivars D'Urgell</v>
          </cell>
        </row>
        <row r="229">
          <cell r="A229" t="str">
            <v>Jafre</v>
          </cell>
        </row>
        <row r="230">
          <cell r="A230" t="str">
            <v>Jonquera, La</v>
          </cell>
        </row>
        <row r="231">
          <cell r="A231" t="str">
            <v>Juncosa</v>
          </cell>
        </row>
        <row r="232">
          <cell r="A232" t="str">
            <v>Juneda</v>
          </cell>
        </row>
        <row r="233">
          <cell r="A233" t="str">
            <v>Linyola</v>
          </cell>
        </row>
        <row r="234">
          <cell r="A234" t="str">
            <v>Llagosta, La</v>
          </cell>
        </row>
        <row r="235">
          <cell r="A235" t="str">
            <v>Llagostera</v>
          </cell>
        </row>
        <row r="236">
          <cell r="A236" t="str">
            <v>Llançà</v>
          </cell>
        </row>
        <row r="237">
          <cell r="A237" t="str">
            <v>Llardecans</v>
          </cell>
        </row>
        <row r="238">
          <cell r="A238" t="str">
            <v>Lleida</v>
          </cell>
        </row>
        <row r="239">
          <cell r="A239" t="str">
            <v>Llers</v>
          </cell>
        </row>
        <row r="240">
          <cell r="A240" t="str">
            <v>Lles De Cerdanya</v>
          </cell>
        </row>
        <row r="241">
          <cell r="A241" t="str">
            <v>Lliçà D'Amunt</v>
          </cell>
        </row>
        <row r="242">
          <cell r="A242" t="str">
            <v>Lliçà De Vall</v>
          </cell>
        </row>
        <row r="243">
          <cell r="A243" t="str">
            <v>Llinars Del Vallès</v>
          </cell>
        </row>
        <row r="244">
          <cell r="A244" t="str">
            <v>Llorenç Del Penedès</v>
          </cell>
        </row>
        <row r="245">
          <cell r="A245" t="str">
            <v>Lloret De Mar</v>
          </cell>
        </row>
        <row r="246">
          <cell r="A246" t="str">
            <v>Lluçà</v>
          </cell>
        </row>
        <row r="247">
          <cell r="A247" t="str">
            <v>Maçanet De Cabrenys</v>
          </cell>
        </row>
        <row r="248">
          <cell r="A248" t="str">
            <v>Maçanet De La Selva</v>
          </cell>
        </row>
        <row r="249">
          <cell r="A249" t="str">
            <v>Maià De Montcal</v>
          </cell>
        </row>
        <row r="250">
          <cell r="A250" t="str">
            <v>Maials</v>
          </cell>
        </row>
        <row r="251">
          <cell r="A251" t="str">
            <v>Maldà</v>
          </cell>
        </row>
        <row r="252">
          <cell r="A252" t="str">
            <v>Malgrat De Mar</v>
          </cell>
        </row>
        <row r="253">
          <cell r="A253" t="str">
            <v>Malla</v>
          </cell>
        </row>
        <row r="254">
          <cell r="A254" t="str">
            <v>Manlleu</v>
          </cell>
        </row>
        <row r="255">
          <cell r="A255" t="str">
            <v>Manresa</v>
          </cell>
        </row>
        <row r="256">
          <cell r="A256" t="str">
            <v>Marçà</v>
          </cell>
        </row>
        <row r="257">
          <cell r="A257" t="str">
            <v>Margalef</v>
          </cell>
        </row>
        <row r="258">
          <cell r="A258" t="str">
            <v>Martorell</v>
          </cell>
        </row>
        <row r="259">
          <cell r="A259" t="str">
            <v>Martorelles</v>
          </cell>
        </row>
        <row r="260">
          <cell r="A260" t="str">
            <v>Mas De Barberans</v>
          </cell>
        </row>
        <row r="261">
          <cell r="A261" t="str">
            <v>Masdenverge</v>
          </cell>
        </row>
        <row r="262">
          <cell r="A262" t="str">
            <v>Masies De Voltregà, Les</v>
          </cell>
        </row>
        <row r="263">
          <cell r="A263" t="str">
            <v>Masllorenç</v>
          </cell>
        </row>
        <row r="264">
          <cell r="A264" t="str">
            <v>Masnou, El</v>
          </cell>
        </row>
        <row r="265">
          <cell r="A265" t="str">
            <v>Maspujols</v>
          </cell>
        </row>
        <row r="266">
          <cell r="A266" t="str">
            <v>Masquefa</v>
          </cell>
        </row>
        <row r="267">
          <cell r="A267" t="str">
            <v>Masroig, El</v>
          </cell>
        </row>
        <row r="268">
          <cell r="A268" t="str">
            <v>Massalcoreig</v>
          </cell>
        </row>
        <row r="269">
          <cell r="A269" t="str">
            <v>Massanes</v>
          </cell>
        </row>
        <row r="270">
          <cell r="A270" t="str">
            <v>Mataró</v>
          </cell>
        </row>
        <row r="271">
          <cell r="A271" t="str">
            <v>Mediona</v>
          </cell>
        </row>
        <row r="272">
          <cell r="A272" t="str">
            <v>Menàrguens</v>
          </cell>
        </row>
        <row r="273">
          <cell r="A273" t="str">
            <v>Milà, El</v>
          </cell>
        </row>
        <row r="274">
          <cell r="A274" t="str">
            <v>Miralcamp</v>
          </cell>
        </row>
        <row r="275">
          <cell r="A275" t="str">
            <v>Miravet</v>
          </cell>
        </row>
        <row r="276">
          <cell r="A276" t="str">
            <v>Moià</v>
          </cell>
        </row>
        <row r="277">
          <cell r="A277" t="str">
            <v>Molar, El</v>
          </cell>
        </row>
        <row r="278">
          <cell r="A278" t="str">
            <v>Molins De Rei</v>
          </cell>
        </row>
        <row r="279">
          <cell r="A279" t="str">
            <v>Mollerussa</v>
          </cell>
        </row>
        <row r="280">
          <cell r="A280" t="str">
            <v>Mollet De Peralada</v>
          </cell>
        </row>
        <row r="281">
          <cell r="A281" t="str">
            <v>Mollet Del Vallès</v>
          </cell>
        </row>
        <row r="282">
          <cell r="A282" t="str">
            <v>Molló</v>
          </cell>
        </row>
        <row r="283">
          <cell r="A283" t="str">
            <v>Monistrol de Calders</v>
          </cell>
        </row>
        <row r="284">
          <cell r="A284" t="str">
            <v>Monistrol De Montserrat</v>
          </cell>
        </row>
        <row r="285">
          <cell r="A285" t="str">
            <v>Montagut I Oix</v>
          </cell>
        </row>
        <row r="286">
          <cell r="A286" t="str">
            <v>Montblanc</v>
          </cell>
        </row>
        <row r="287">
          <cell r="A287" t="str">
            <v>Montbrió Del Camp</v>
          </cell>
        </row>
        <row r="288">
          <cell r="A288" t="str">
            <v>Montcada I Reixac</v>
          </cell>
        </row>
        <row r="289">
          <cell r="A289" t="str">
            <v>Montellà I Martinet</v>
          </cell>
        </row>
        <row r="290">
          <cell r="A290" t="str">
            <v>Montesquiu</v>
          </cell>
        </row>
        <row r="291">
          <cell r="A291" t="str">
            <v>Montferrer I Castellbò</v>
          </cell>
        </row>
        <row r="292">
          <cell r="A292" t="str">
            <v>Montgai</v>
          </cell>
        </row>
        <row r="293">
          <cell r="A293" t="str">
            <v>Montgat</v>
          </cell>
        </row>
        <row r="294">
          <cell r="A294" t="str">
            <v>Montmajor</v>
          </cell>
        </row>
        <row r="295">
          <cell r="A295" t="str">
            <v>Montmell, El</v>
          </cell>
        </row>
        <row r="296">
          <cell r="A296" t="str">
            <v>Montmeló</v>
          </cell>
        </row>
        <row r="297">
          <cell r="A297" t="str">
            <v>Montoliu De Lleida</v>
          </cell>
        </row>
        <row r="298">
          <cell r="A298" t="str">
            <v>Montoliu De Segarra</v>
          </cell>
        </row>
        <row r="299">
          <cell r="A299" t="str">
            <v>Montornès Del Vallès</v>
          </cell>
        </row>
        <row r="300">
          <cell r="A300" t="str">
            <v>Mont-Ras</v>
          </cell>
        </row>
        <row r="301">
          <cell r="A301" t="str">
            <v>Mont-Roig Del Camp</v>
          </cell>
        </row>
        <row r="302">
          <cell r="A302" t="str">
            <v>Móra D'Ebre</v>
          </cell>
        </row>
        <row r="303">
          <cell r="A303" t="str">
            <v>Móra La Nova</v>
          </cell>
        </row>
        <row r="304">
          <cell r="A304" t="str">
            <v>Morell, El</v>
          </cell>
        </row>
        <row r="305">
          <cell r="A305" t="str">
            <v>Muntanyola</v>
          </cell>
        </row>
        <row r="306">
          <cell r="A306" t="str">
            <v>Mura</v>
          </cell>
        </row>
        <row r="307">
          <cell r="A307" t="str">
            <v>Nalec</v>
          </cell>
        </row>
        <row r="308">
          <cell r="A308" t="str">
            <v>Navarcles</v>
          </cell>
        </row>
        <row r="309">
          <cell r="A309" t="str">
            <v>Navàs</v>
          </cell>
        </row>
        <row r="310">
          <cell r="A310" t="str">
            <v>Nou De Gaià, La</v>
          </cell>
        </row>
        <row r="311">
          <cell r="A311" t="str">
            <v>Nulles</v>
          </cell>
        </row>
        <row r="312">
          <cell r="A312" t="str">
            <v>Òdena</v>
          </cell>
        </row>
        <row r="313">
          <cell r="A313" t="str">
            <v>Olèrdola</v>
          </cell>
        </row>
        <row r="314">
          <cell r="A314" t="str">
            <v>Olesa De Montserrat</v>
          </cell>
        </row>
        <row r="315">
          <cell r="A315" t="str">
            <v>Oliana</v>
          </cell>
        </row>
        <row r="316">
          <cell r="A316" t="str">
            <v>Olius</v>
          </cell>
        </row>
        <row r="317">
          <cell r="A317" t="str">
            <v>Olivella</v>
          </cell>
        </row>
        <row r="318">
          <cell r="A318" t="str">
            <v>Olost</v>
          </cell>
        </row>
        <row r="319">
          <cell r="A319" t="str">
            <v>Olot</v>
          </cell>
        </row>
        <row r="320">
          <cell r="A320" t="str">
            <v>Olvan</v>
          </cell>
        </row>
        <row r="321">
          <cell r="A321" t="str">
            <v>Omellons, Els</v>
          </cell>
        </row>
        <row r="322">
          <cell r="A322" t="str">
            <v>Omells De Na Gaia, Els</v>
          </cell>
        </row>
        <row r="323">
          <cell r="A323" t="str">
            <v>Os De Balaguer</v>
          </cell>
        </row>
        <row r="324">
          <cell r="A324" t="str">
            <v>Ossó De Sió</v>
          </cell>
        </row>
        <row r="325">
          <cell r="A325" t="str">
            <v>Pacs Del Penedès</v>
          </cell>
        </row>
        <row r="326">
          <cell r="A326" t="str">
            <v>Palafolls</v>
          </cell>
        </row>
        <row r="327">
          <cell r="A327" t="str">
            <v>Palafrugell</v>
          </cell>
        </row>
        <row r="328">
          <cell r="A328" t="str">
            <v>Palamós</v>
          </cell>
        </row>
        <row r="329">
          <cell r="A329" t="str">
            <v>Palau D'Anglesola, El</v>
          </cell>
        </row>
        <row r="330">
          <cell r="A330" t="str">
            <v>Palau-Saverdera</v>
          </cell>
        </row>
        <row r="331">
          <cell r="A331" t="str">
            <v>Palau-Solità I Plegamans</v>
          </cell>
        </row>
        <row r="332">
          <cell r="A332" t="str">
            <v>Pallaresos, Els</v>
          </cell>
        </row>
        <row r="333">
          <cell r="A333" t="str">
            <v>Pallejà</v>
          </cell>
        </row>
        <row r="334">
          <cell r="A334" t="str">
            <v>Palma De Cervelló, La</v>
          </cell>
        </row>
        <row r="335">
          <cell r="A335" t="str">
            <v>Palma D'Ebre, La</v>
          </cell>
        </row>
        <row r="336">
          <cell r="A336" t="str">
            <v>Papiol, El</v>
          </cell>
        </row>
        <row r="337">
          <cell r="A337" t="str">
            <v>Parets Del Vallès</v>
          </cell>
        </row>
        <row r="338">
          <cell r="A338" t="str">
            <v>Pau</v>
          </cell>
        </row>
        <row r="339">
          <cell r="A339" t="str">
            <v>Paüls</v>
          </cell>
        </row>
        <row r="340">
          <cell r="A340" t="str">
            <v>Penelles</v>
          </cell>
        </row>
        <row r="341">
          <cell r="A341" t="str">
            <v>Perafort</v>
          </cell>
        </row>
        <row r="342">
          <cell r="A342" t="str">
            <v>Peralada</v>
          </cell>
        </row>
        <row r="343">
          <cell r="A343" t="str">
            <v>Perelló, El</v>
          </cell>
        </row>
        <row r="344">
          <cell r="A344" t="str">
            <v>Piera</v>
          </cell>
        </row>
        <row r="345">
          <cell r="A345" t="str">
            <v>Pineda De Mar</v>
          </cell>
        </row>
        <row r="346">
          <cell r="A346" t="str">
            <v>Pinell De Brai, El</v>
          </cell>
        </row>
        <row r="347">
          <cell r="A347" t="str">
            <v>Pinell De Solsonès</v>
          </cell>
        </row>
        <row r="348">
          <cell r="A348" t="str">
            <v>Pla Del Penedès, El</v>
          </cell>
        </row>
        <row r="349">
          <cell r="A349" t="str">
            <v>Planes D'Hostoles, Les</v>
          </cell>
        </row>
        <row r="350">
          <cell r="A350" t="str">
            <v>Poal, El</v>
          </cell>
        </row>
        <row r="351">
          <cell r="A351" t="str">
            <v>Pobla De Cérvoles, La</v>
          </cell>
        </row>
        <row r="352">
          <cell r="A352" t="str">
            <v>Pobla De Claramunt, La</v>
          </cell>
        </row>
        <row r="353">
          <cell r="A353" t="str">
            <v>Pobla De Mafumet, La</v>
          </cell>
        </row>
        <row r="354">
          <cell r="A354" t="str">
            <v>Pobla De Massaluca, La</v>
          </cell>
        </row>
        <row r="355">
          <cell r="A355" t="str">
            <v>Pobla De Montornès, La</v>
          </cell>
        </row>
        <row r="356">
          <cell r="A356" t="str">
            <v>Pobla De Segur, La</v>
          </cell>
        </row>
        <row r="357">
          <cell r="A357" t="str">
            <v>Poboleda</v>
          </cell>
        </row>
        <row r="358">
          <cell r="A358" t="str">
            <v>Polinyà</v>
          </cell>
        </row>
        <row r="359">
          <cell r="A359" t="str">
            <v>Pont D'Armentera, El</v>
          </cell>
        </row>
        <row r="360">
          <cell r="A360" t="str">
            <v>Pont De Molins</v>
          </cell>
        </row>
        <row r="361">
          <cell r="A361" t="str">
            <v>Pont De Suert, El</v>
          </cell>
        </row>
        <row r="362">
          <cell r="A362" t="str">
            <v>Pont De Vilomara I Rocafort, El</v>
          </cell>
        </row>
        <row r="363">
          <cell r="A363" t="str">
            <v>Ponts</v>
          </cell>
        </row>
        <row r="364">
          <cell r="A364" t="str">
            <v>Porqueres</v>
          </cell>
        </row>
        <row r="365">
          <cell r="A365" t="str">
            <v>Porrera</v>
          </cell>
        </row>
        <row r="366">
          <cell r="A366" t="str">
            <v>Pradell De La Teixeta</v>
          </cell>
        </row>
        <row r="367">
          <cell r="A367" t="str">
            <v>Prades</v>
          </cell>
        </row>
        <row r="368">
          <cell r="A368" t="str">
            <v>Prat De Llobregat, El</v>
          </cell>
        </row>
        <row r="369">
          <cell r="A369" t="str">
            <v>Pratdip</v>
          </cell>
        </row>
        <row r="370">
          <cell r="A370" t="str">
            <v>Prats De Lluçanès</v>
          </cell>
        </row>
        <row r="371">
          <cell r="A371" t="str">
            <v>Premià De Dalt</v>
          </cell>
        </row>
        <row r="372">
          <cell r="A372" t="str">
            <v>Premià De Mar</v>
          </cell>
        </row>
        <row r="373">
          <cell r="A373" t="str">
            <v>Puigdàlber</v>
          </cell>
        </row>
        <row r="374">
          <cell r="A374" t="str">
            <v>Puigpelat</v>
          </cell>
        </row>
        <row r="375">
          <cell r="A375" t="str">
            <v>Puig-Reig</v>
          </cell>
        </row>
        <row r="376">
          <cell r="A376" t="str">
            <v>Puigverd De Lleida</v>
          </cell>
        </row>
        <row r="377">
          <cell r="A377" t="str">
            <v>Pujalt</v>
          </cell>
        </row>
        <row r="378">
          <cell r="A378" t="str">
            <v>Rabós</v>
          </cell>
        </row>
        <row r="379">
          <cell r="A379" t="str">
            <v>Rajadell</v>
          </cell>
        </row>
        <row r="380">
          <cell r="A380" t="str">
            <v>Rasquera</v>
          </cell>
        </row>
        <row r="381">
          <cell r="A381" t="str">
            <v>Regencós</v>
          </cell>
        </row>
        <row r="382">
          <cell r="A382" t="str">
            <v>Renau</v>
          </cell>
        </row>
        <row r="383">
          <cell r="A383" t="str">
            <v>Reus</v>
          </cell>
        </row>
        <row r="384">
          <cell r="A384" t="str">
            <v>Riba-Roja D'Ebre</v>
          </cell>
        </row>
        <row r="385">
          <cell r="A385" t="str">
            <v>Ribes De Freser</v>
          </cell>
        </row>
        <row r="386">
          <cell r="A386" t="str">
            <v>Riells I Viabrea</v>
          </cell>
        </row>
        <row r="387">
          <cell r="A387" t="str">
            <v>Riera De Gaià, La</v>
          </cell>
        </row>
        <row r="388">
          <cell r="A388" t="str">
            <v>Riner</v>
          </cell>
        </row>
        <row r="389">
          <cell r="A389" t="str">
            <v>Ripoll</v>
          </cell>
        </row>
        <row r="390">
          <cell r="A390" t="str">
            <v>Ripollet</v>
          </cell>
        </row>
        <row r="391">
          <cell r="A391" t="str">
            <v>Riudarenes</v>
          </cell>
        </row>
        <row r="392">
          <cell r="A392" t="str">
            <v>Riudecanyes</v>
          </cell>
        </row>
        <row r="393">
          <cell r="A393" t="str">
            <v>Riudecols</v>
          </cell>
        </row>
        <row r="394">
          <cell r="A394" t="str">
            <v>Riudellots De La Selva</v>
          </cell>
        </row>
        <row r="395">
          <cell r="A395" t="str">
            <v>Riudoms</v>
          </cell>
        </row>
        <row r="396">
          <cell r="A396" t="str">
            <v>Roca Del Vallès, La</v>
          </cell>
        </row>
        <row r="397">
          <cell r="A397" t="str">
            <v>Roda De Barà</v>
          </cell>
        </row>
        <row r="398">
          <cell r="A398" t="str">
            <v>Roda De Ter</v>
          </cell>
        </row>
        <row r="399">
          <cell r="A399" t="str">
            <v>Roquetes</v>
          </cell>
        </row>
        <row r="400">
          <cell r="A400" t="str">
            <v>Roses</v>
          </cell>
        </row>
        <row r="401">
          <cell r="A401" t="str">
            <v>Rosselló</v>
          </cell>
        </row>
        <row r="402">
          <cell r="A402" t="str">
            <v>Rubí</v>
          </cell>
        </row>
        <row r="403">
          <cell r="A403" t="str">
            <v>Rubió</v>
          </cell>
        </row>
        <row r="404">
          <cell r="A404" t="str">
            <v>Rupià</v>
          </cell>
        </row>
        <row r="405">
          <cell r="A405" t="str">
            <v>Sabadell</v>
          </cell>
        </row>
        <row r="406">
          <cell r="A406" t="str">
            <v>Sallent</v>
          </cell>
        </row>
        <row r="407">
          <cell r="A407" t="str">
            <v>Salomó</v>
          </cell>
        </row>
        <row r="408">
          <cell r="A408" t="str">
            <v>Salou</v>
          </cell>
        </row>
        <row r="409">
          <cell r="A409" t="str">
            <v>Salt</v>
          </cell>
        </row>
        <row r="410">
          <cell r="A410" t="str">
            <v>Sant Adrià De Besòs</v>
          </cell>
        </row>
        <row r="411">
          <cell r="A411" t="str">
            <v>Sant Andreu De La Barca</v>
          </cell>
        </row>
        <row r="412">
          <cell r="A412" t="str">
            <v>Sant Andreu De Llavaneres</v>
          </cell>
        </row>
        <row r="413">
          <cell r="A413" t="str">
            <v>Sant Antoni De Vilamajor</v>
          </cell>
        </row>
        <row r="414">
          <cell r="A414" t="str">
            <v>Sant Boi De Llobregat</v>
          </cell>
        </row>
        <row r="415">
          <cell r="A415" t="str">
            <v>Sant Boi De Lluçanès</v>
          </cell>
        </row>
        <row r="416">
          <cell r="A416" t="str">
            <v>Sant Carles De La Ràpita</v>
          </cell>
        </row>
        <row r="417">
          <cell r="A417" t="str">
            <v>Sant Cebrià De Vallalta</v>
          </cell>
        </row>
        <row r="418">
          <cell r="A418" t="str">
            <v>Sant Celoni</v>
          </cell>
        </row>
        <row r="419">
          <cell r="A419" t="str">
            <v>Sant Climent De Llobregat</v>
          </cell>
        </row>
        <row r="420">
          <cell r="A420" t="str">
            <v>Sant Climent Sescebes</v>
          </cell>
        </row>
        <row r="421">
          <cell r="A421" t="str">
            <v>Sant Cugat Del Vallès</v>
          </cell>
        </row>
        <row r="422">
          <cell r="A422" t="str">
            <v>Sant Cugat Sesgarrigues</v>
          </cell>
        </row>
        <row r="423">
          <cell r="A423" t="str">
            <v>Sant Esteve De Palautordera</v>
          </cell>
        </row>
        <row r="424">
          <cell r="A424" t="str">
            <v>Sant Esteve Sesrovires</v>
          </cell>
        </row>
        <row r="425">
          <cell r="A425" t="str">
            <v>Sant Feliu De Buixalleu</v>
          </cell>
        </row>
        <row r="426">
          <cell r="A426" t="str">
            <v>Sant Feliu De Codines</v>
          </cell>
        </row>
        <row r="427">
          <cell r="A427" t="str">
            <v>Sant Feliu De Guíxols</v>
          </cell>
        </row>
        <row r="428">
          <cell r="A428" t="str">
            <v>Sant Feliu De Llobregat</v>
          </cell>
        </row>
        <row r="429">
          <cell r="A429" t="str">
            <v>Sant Feliu De Pallerols</v>
          </cell>
        </row>
        <row r="430">
          <cell r="A430" t="str">
            <v>Sant Feliu Sasserra</v>
          </cell>
        </row>
        <row r="431">
          <cell r="A431" t="str">
            <v>Sant Fost De Campsentelles</v>
          </cell>
        </row>
        <row r="432">
          <cell r="A432" t="str">
            <v>Sant Fruitós De Bages</v>
          </cell>
        </row>
        <row r="433">
          <cell r="A433" t="str">
            <v>Sant Hipòlit De Voltregà</v>
          </cell>
        </row>
        <row r="434">
          <cell r="A434" t="str">
            <v>Sant Iscle De Vallalta</v>
          </cell>
        </row>
        <row r="435">
          <cell r="A435" t="str">
            <v>Sant Jaume Dels Domenys</v>
          </cell>
        </row>
        <row r="436">
          <cell r="A436" t="str">
            <v>Sant Jaume D'Enveja</v>
          </cell>
        </row>
        <row r="437">
          <cell r="A437" t="str">
            <v>Sant Joan De Les Abadesses</v>
          </cell>
        </row>
        <row r="438">
          <cell r="A438" t="str">
            <v>Sant Joan De Vilatorrada</v>
          </cell>
        </row>
        <row r="439">
          <cell r="A439" t="str">
            <v>Sant Joan Despí</v>
          </cell>
        </row>
        <row r="440">
          <cell r="A440" t="str">
            <v>Sant Joan Les Fonts</v>
          </cell>
        </row>
        <row r="441">
          <cell r="A441" t="str">
            <v>Sant Julià De Ramis</v>
          </cell>
        </row>
        <row r="442">
          <cell r="A442" t="str">
            <v>Sant Just Desvern</v>
          </cell>
        </row>
        <row r="443">
          <cell r="A443" t="str">
            <v>Sant Llorenç De Morunys</v>
          </cell>
        </row>
        <row r="444">
          <cell r="A444" t="str">
            <v>Sant Llorenç D'Hortons</v>
          </cell>
        </row>
        <row r="445">
          <cell r="A445" t="str">
            <v>Sant Llorenç Savall</v>
          </cell>
        </row>
        <row r="446">
          <cell r="A446" t="str">
            <v>Sant Martí D'Albars</v>
          </cell>
        </row>
        <row r="447">
          <cell r="A447" t="str">
            <v>Sant Martí De Centelles</v>
          </cell>
        </row>
        <row r="448">
          <cell r="A448" t="str">
            <v>Sant Martí De Riucorb</v>
          </cell>
        </row>
        <row r="449">
          <cell r="A449" t="str">
            <v>Sant Martí De Tous</v>
          </cell>
        </row>
        <row r="450">
          <cell r="A450" t="str">
            <v>Sant Martí Sarroca</v>
          </cell>
        </row>
        <row r="451">
          <cell r="A451" t="str">
            <v>Sant Miquel De Campmajor</v>
          </cell>
        </row>
        <row r="452">
          <cell r="A452" t="str">
            <v>Sant Pere De Ribes</v>
          </cell>
        </row>
        <row r="453">
          <cell r="A453" t="str">
            <v>Sant Pere De Riudebitlles</v>
          </cell>
        </row>
        <row r="454">
          <cell r="A454" t="str">
            <v>Sant Pere De Torelló</v>
          </cell>
        </row>
        <row r="455">
          <cell r="A455" t="str">
            <v>Sant Pere De Vilamajor</v>
          </cell>
        </row>
        <row r="456">
          <cell r="A456" t="str">
            <v>Sant Pol De Mar</v>
          </cell>
        </row>
        <row r="457">
          <cell r="A457" t="str">
            <v>Sant Quintí De Mediona</v>
          </cell>
        </row>
        <row r="458">
          <cell r="A458" t="str">
            <v>Sant Quirze De Besora</v>
          </cell>
        </row>
        <row r="459">
          <cell r="A459" t="str">
            <v>Sant Quirze Del Vallès</v>
          </cell>
        </row>
        <row r="460">
          <cell r="A460" t="str">
            <v>Sant Quirze Safaja</v>
          </cell>
        </row>
        <row r="461">
          <cell r="A461" t="str">
            <v>Sant Sadurní D'Anoia</v>
          </cell>
        </row>
        <row r="462">
          <cell r="A462" t="str">
            <v>Sant Salvador De Guardiola</v>
          </cell>
        </row>
        <row r="463">
          <cell r="A463" t="str">
            <v>Sant Vicenç De Castellet</v>
          </cell>
        </row>
        <row r="464">
          <cell r="A464" t="str">
            <v>Sant Vicenç De Montalt</v>
          </cell>
        </row>
        <row r="465">
          <cell r="A465" t="str">
            <v>Sant Vicenç De Torelló</v>
          </cell>
        </row>
        <row r="466">
          <cell r="A466" t="str">
            <v>Sant Vicenç Dels Horts</v>
          </cell>
        </row>
        <row r="467">
          <cell r="A467" t="str">
            <v>Santa Bàrbara</v>
          </cell>
        </row>
        <row r="468">
          <cell r="A468" t="str">
            <v>Santa Coloma De Cervelló</v>
          </cell>
        </row>
        <row r="469">
          <cell r="A469" t="str">
            <v>Santa Coloma De Farners</v>
          </cell>
        </row>
        <row r="470">
          <cell r="A470" t="str">
            <v>Santa Coloma De Gramenet</v>
          </cell>
        </row>
        <row r="471">
          <cell r="A471" t="str">
            <v>Santa Coloma De Queralt</v>
          </cell>
        </row>
        <row r="472">
          <cell r="A472" t="str">
            <v>Santa Eulàlia De Riuprimer</v>
          </cell>
        </row>
        <row r="473">
          <cell r="A473" t="str">
            <v>Santa Eulàlia De Ronçana</v>
          </cell>
        </row>
        <row r="474">
          <cell r="A474" t="str">
            <v>Santa Margarida De Montbui</v>
          </cell>
        </row>
        <row r="475">
          <cell r="A475" t="str">
            <v>Santa Margarida I Els Monjos</v>
          </cell>
        </row>
        <row r="476">
          <cell r="A476" t="str">
            <v>Santa Maria De Corcó</v>
          </cell>
        </row>
        <row r="477">
          <cell r="A477" t="str">
            <v>Santa Maria De Martorelles</v>
          </cell>
        </row>
        <row r="478">
          <cell r="A478" t="str">
            <v>Santa Maria De Miralles</v>
          </cell>
        </row>
        <row r="479">
          <cell r="A479" t="str">
            <v>Santa Maria De Palautordera</v>
          </cell>
        </row>
        <row r="480">
          <cell r="A480" t="str">
            <v>Santa Maria D'Oló</v>
          </cell>
        </row>
        <row r="481">
          <cell r="A481" t="str">
            <v>Santa Pau</v>
          </cell>
        </row>
        <row r="482">
          <cell r="A482" t="str">
            <v>Santa Perpètua De Mogoda</v>
          </cell>
        </row>
        <row r="483">
          <cell r="A483" t="str">
            <v>Santa Susanna</v>
          </cell>
        </row>
        <row r="484">
          <cell r="A484" t="str">
            <v>Santpedor</v>
          </cell>
        </row>
        <row r="485">
          <cell r="A485" t="str">
            <v>Sarral</v>
          </cell>
        </row>
        <row r="486">
          <cell r="A486" t="str">
            <v>Sarrià De Ter</v>
          </cell>
        </row>
        <row r="487">
          <cell r="A487" t="str">
            <v>Sarroca De Lleida</v>
          </cell>
        </row>
        <row r="488">
          <cell r="A488" t="str">
            <v>Saus, Camallera I Llampaies</v>
          </cell>
        </row>
        <row r="489">
          <cell r="A489" t="str">
            <v>Secuita, La</v>
          </cell>
        </row>
        <row r="490">
          <cell r="A490" t="str">
            <v>Selva Del Camp, La</v>
          </cell>
        </row>
        <row r="491">
          <cell r="A491" t="str">
            <v>Sénia, La</v>
          </cell>
        </row>
        <row r="492">
          <cell r="A492" t="str">
            <v>Sentmenat</v>
          </cell>
        </row>
        <row r="493">
          <cell r="A493" t="str">
            <v>Seròs</v>
          </cell>
        </row>
        <row r="494">
          <cell r="A494" t="str">
            <v>Serra De Daró</v>
          </cell>
        </row>
        <row r="495">
          <cell r="A495" t="str">
            <v>Seu D'Urgell, La</v>
          </cell>
        </row>
        <row r="496">
          <cell r="A496" t="str">
            <v>Seva</v>
          </cell>
        </row>
        <row r="497">
          <cell r="A497" t="str">
            <v>Sils</v>
          </cell>
        </row>
        <row r="498">
          <cell r="A498" t="str">
            <v>Sitges</v>
          </cell>
        </row>
        <row r="499">
          <cell r="A499" t="str">
            <v>Soleràs, El</v>
          </cell>
        </row>
        <row r="500">
          <cell r="A500" t="str">
            <v>Solsona</v>
          </cell>
        </row>
        <row r="501">
          <cell r="A501" t="str">
            <v>Sora</v>
          </cell>
        </row>
        <row r="502">
          <cell r="A502" t="str">
            <v>Sort</v>
          </cell>
        </row>
        <row r="503">
          <cell r="A503" t="str">
            <v>Soses</v>
          </cell>
        </row>
        <row r="504">
          <cell r="A504" t="str">
            <v>Subirats</v>
          </cell>
        </row>
        <row r="505">
          <cell r="A505" t="str">
            <v>Sudanell</v>
          </cell>
        </row>
        <row r="506">
          <cell r="A506" t="str">
            <v>Sunyer</v>
          </cell>
        </row>
        <row r="507">
          <cell r="A507" t="str">
            <v>Súria</v>
          </cell>
        </row>
        <row r="508">
          <cell r="A508" t="str">
            <v>Talamanca</v>
          </cell>
        </row>
        <row r="509">
          <cell r="A509" t="str">
            <v>Talavera</v>
          </cell>
        </row>
        <row r="510">
          <cell r="A510" t="str">
            <v>Taradell</v>
          </cell>
        </row>
        <row r="511">
          <cell r="A511" t="str">
            <v>Tarragona</v>
          </cell>
        </row>
        <row r="512">
          <cell r="A512" t="str">
            <v>Tàrrega</v>
          </cell>
        </row>
        <row r="513">
          <cell r="A513" t="str">
            <v>Tarroja De Segarra</v>
          </cell>
        </row>
        <row r="514">
          <cell r="A514" t="str">
            <v>Teià</v>
          </cell>
        </row>
        <row r="515">
          <cell r="A515" t="str">
            <v>Térmens</v>
          </cell>
        </row>
        <row r="516">
          <cell r="A516" t="str">
            <v>Terrassa</v>
          </cell>
        </row>
        <row r="517">
          <cell r="A517" t="str">
            <v>Tiana</v>
          </cell>
        </row>
        <row r="518">
          <cell r="A518" t="str">
            <v>Tivenys</v>
          </cell>
        </row>
        <row r="519">
          <cell r="A519" t="str">
            <v>Tivissa</v>
          </cell>
        </row>
        <row r="520">
          <cell r="A520" t="str">
            <v>Tona</v>
          </cell>
        </row>
        <row r="521">
          <cell r="A521" t="str">
            <v>Torà</v>
          </cell>
        </row>
        <row r="522">
          <cell r="A522" t="str">
            <v>Tordera</v>
          </cell>
        </row>
        <row r="523">
          <cell r="A523" t="str">
            <v>Torelló</v>
          </cell>
        </row>
        <row r="524">
          <cell r="A524" t="str">
            <v>Torms, Els</v>
          </cell>
        </row>
        <row r="525">
          <cell r="A525" t="str">
            <v>Torre De Cabdella, La</v>
          </cell>
        </row>
        <row r="526">
          <cell r="A526" t="str">
            <v>Torre De Claramunt, La</v>
          </cell>
        </row>
        <row r="527">
          <cell r="A527" t="str">
            <v>Torre De L'Espanyol, La</v>
          </cell>
        </row>
        <row r="528">
          <cell r="A528" t="str">
            <v>Torrebesses</v>
          </cell>
        </row>
        <row r="529">
          <cell r="A529" t="str">
            <v>Torredembarra</v>
          </cell>
        </row>
        <row r="530">
          <cell r="A530" t="str">
            <v>Torrefarrera</v>
          </cell>
        </row>
        <row r="531">
          <cell r="A531" t="str">
            <v>Torregrossa</v>
          </cell>
        </row>
        <row r="532">
          <cell r="A532" t="str">
            <v>Torrelameu</v>
          </cell>
        </row>
        <row r="533">
          <cell r="A533" t="str">
            <v>Torrelavit</v>
          </cell>
        </row>
        <row r="534">
          <cell r="A534" t="str">
            <v>Torrelles De Foix</v>
          </cell>
        </row>
        <row r="535">
          <cell r="A535" t="str">
            <v>Torrelles De Llobregat</v>
          </cell>
        </row>
        <row r="536">
          <cell r="A536" t="str">
            <v>Torres De Segre</v>
          </cell>
        </row>
        <row r="537">
          <cell r="A537" t="str">
            <v>Torroella De Montgrí</v>
          </cell>
        </row>
        <row r="538">
          <cell r="A538" t="str">
            <v>Torroja Del Priorat</v>
          </cell>
        </row>
        <row r="539">
          <cell r="A539" t="str">
            <v>Tortosa</v>
          </cell>
        </row>
        <row r="540">
          <cell r="A540" t="str">
            <v>Tremp</v>
          </cell>
        </row>
        <row r="541">
          <cell r="A541" t="str">
            <v>Ullà</v>
          </cell>
        </row>
        <row r="542">
          <cell r="A542" t="str">
            <v>Ullastrell</v>
          </cell>
        </row>
        <row r="543">
          <cell r="A543" t="str">
            <v>Ulldecona</v>
          </cell>
        </row>
        <row r="544">
          <cell r="A544" t="str">
            <v>Ulldemolins</v>
          </cell>
        </row>
        <row r="545">
          <cell r="A545" t="str">
            <v>Ultramort</v>
          </cell>
        </row>
        <row r="546">
          <cell r="A546" t="str">
            <v>Vacarisses</v>
          </cell>
        </row>
        <row r="547">
          <cell r="A547" t="str">
            <v>Vall D'En Bas, La</v>
          </cell>
        </row>
        <row r="548">
          <cell r="A548" t="str">
            <v>Vallbona De Les Monges</v>
          </cell>
        </row>
        <row r="549">
          <cell r="A549" t="str">
            <v>Vallfogona De Balaguer</v>
          </cell>
        </row>
        <row r="550">
          <cell r="A550" t="str">
            <v>Vallfogona De Ripollès</v>
          </cell>
        </row>
        <row r="551">
          <cell r="A551" t="str">
            <v>Vallgorguina</v>
          </cell>
        </row>
        <row r="552">
          <cell r="A552" t="str">
            <v>Vallirana</v>
          </cell>
        </row>
        <row r="553">
          <cell r="A553" t="str">
            <v>Vall-Llobrega</v>
          </cell>
        </row>
        <row r="554">
          <cell r="A554" t="str">
            <v>Vallmoll</v>
          </cell>
        </row>
        <row r="555">
          <cell r="A555" t="str">
            <v>Vallromanes</v>
          </cell>
        </row>
        <row r="556">
          <cell r="A556" t="str">
            <v>Valls</v>
          </cell>
        </row>
        <row r="557">
          <cell r="A557" t="str">
            <v>Vandellòs I L'Hospitalet De L'Infant</v>
          </cell>
        </row>
        <row r="558">
          <cell r="A558" t="str">
            <v>Vansa I Fórnols, La</v>
          </cell>
        </row>
        <row r="559">
          <cell r="A559" t="str">
            <v>Vendrell, El</v>
          </cell>
        </row>
        <row r="560">
          <cell r="A560" t="str">
            <v>Ventalló</v>
          </cell>
        </row>
        <row r="561">
          <cell r="A561" t="str">
            <v>Verdú</v>
          </cell>
        </row>
        <row r="562">
          <cell r="A562" t="str">
            <v>Verges</v>
          </cell>
        </row>
        <row r="563">
          <cell r="A563" t="str">
            <v>Vic</v>
          </cell>
        </row>
        <row r="564">
          <cell r="A564" t="str">
            <v>Vidreres</v>
          </cell>
        </row>
        <row r="565">
          <cell r="A565" t="str">
            <v>Vielha E Mijaran</v>
          </cell>
        </row>
        <row r="566">
          <cell r="A566" t="str">
            <v>Vilabella</v>
          </cell>
        </row>
        <row r="567">
          <cell r="A567" t="str">
            <v>Vilablareix</v>
          </cell>
        </row>
        <row r="568">
          <cell r="A568" t="str">
            <v>Viladecans</v>
          </cell>
        </row>
        <row r="569">
          <cell r="A569" t="str">
            <v>Viladecavalls</v>
          </cell>
        </row>
        <row r="570">
          <cell r="A570" t="str">
            <v>Vilademuls</v>
          </cell>
        </row>
        <row r="571">
          <cell r="A571" t="str">
            <v>Vilafant</v>
          </cell>
        </row>
        <row r="572">
          <cell r="A572" t="str">
            <v>Vilafranca Del Penedès</v>
          </cell>
        </row>
        <row r="573">
          <cell r="A573" t="str">
            <v>Vilajuïga</v>
          </cell>
        </row>
        <row r="574">
          <cell r="A574" t="str">
            <v>Vilalba Dels Arcs</v>
          </cell>
        </row>
        <row r="575">
          <cell r="A575" t="str">
            <v>Vilallonga Del Camp</v>
          </cell>
        </row>
        <row r="576">
          <cell r="A576" t="str">
            <v>Vilamacolum</v>
          </cell>
        </row>
        <row r="577">
          <cell r="A577" t="str">
            <v>Vilamalla</v>
          </cell>
        </row>
        <row r="578">
          <cell r="A578" t="str">
            <v>Vilanova De Bellpuig</v>
          </cell>
        </row>
        <row r="579">
          <cell r="A579" t="str">
            <v>Vilanova De La Barca</v>
          </cell>
        </row>
        <row r="580">
          <cell r="A580" t="str">
            <v>Vilanova De L'Aguda</v>
          </cell>
        </row>
        <row r="581">
          <cell r="A581" t="str">
            <v>Vilanova De Segrià</v>
          </cell>
        </row>
        <row r="582">
          <cell r="A582" t="str">
            <v>Vilanova Del Camí</v>
          </cell>
        </row>
        <row r="583">
          <cell r="A583" t="str">
            <v>Vilanova Del Vallès</v>
          </cell>
        </row>
        <row r="584">
          <cell r="A584" t="str">
            <v>Vilanova D'Escornalbou</v>
          </cell>
        </row>
        <row r="585">
          <cell r="A585" t="str">
            <v>Vilanova I La Geltrú</v>
          </cell>
        </row>
        <row r="586">
          <cell r="A586" t="str">
            <v>Vilaplana</v>
          </cell>
        </row>
        <row r="587">
          <cell r="A587" t="str">
            <v>Vila-Rodona</v>
          </cell>
        </row>
        <row r="588">
          <cell r="A588" t="str">
            <v>Vila-Sana</v>
          </cell>
        </row>
        <row r="589">
          <cell r="A589" t="str">
            <v>Vila-Seca</v>
          </cell>
        </row>
        <row r="590">
          <cell r="A590" t="str">
            <v>Vilassar De Dalt</v>
          </cell>
        </row>
        <row r="591">
          <cell r="A591" t="str">
            <v>Vilassar De Mar</v>
          </cell>
        </row>
        <row r="592">
          <cell r="A592" t="str">
            <v>Vilobí Del Penedès</v>
          </cell>
        </row>
        <row r="593">
          <cell r="A593" t="str">
            <v>Vilobí D'Onyar</v>
          </cell>
        </row>
        <row r="594">
          <cell r="A594" t="str">
            <v>Vilopriu</v>
          </cell>
        </row>
        <row r="595">
          <cell r="A595" t="str">
            <v>Vilosell, El</v>
          </cell>
        </row>
        <row r="596">
          <cell r="A596" t="str">
            <v>Vimbodí I Poblet</v>
          </cell>
        </row>
        <row r="597">
          <cell r="A597" t="str">
            <v>Vinaixa</v>
          </cell>
        </row>
        <row r="598">
          <cell r="A598" t="str">
            <v>Vinyols I Els Arcs</v>
          </cell>
        </row>
        <row r="599">
          <cell r="A599" t="str">
            <v>Viver I Serrateix</v>
          </cell>
        </row>
        <row r="600">
          <cell r="A600" t="str">
            <v>Xerta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Q13"/>
  <sheetViews>
    <sheetView tabSelected="1" zoomScale="78" zoomScaleNormal="78" zoomScaleSheetLayoutView="98" workbookViewId="0">
      <selection activeCell="I7" sqref="I7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4" width="18.140625" style="8" customWidth="1"/>
    <col min="5" max="5" width="14.7109375" style="8" customWidth="1"/>
    <col min="6" max="6" width="14.140625" style="8" customWidth="1"/>
    <col min="7" max="7" width="15.85546875" style="8" customWidth="1"/>
    <col min="8" max="8" width="11.42578125" style="8" customWidth="1"/>
    <col min="9" max="9" width="13.42578125" style="8" customWidth="1"/>
    <col min="10" max="10" width="12.140625" style="8" customWidth="1"/>
    <col min="11" max="11" width="11.42578125" style="8" customWidth="1"/>
    <col min="12" max="12" width="12.85546875" style="8" customWidth="1"/>
    <col min="13" max="13" width="14.140625" style="8" customWidth="1"/>
    <col min="14" max="15" width="11.42578125" style="8" customWidth="1"/>
    <col min="16" max="16" width="13.85546875" style="8" customWidth="1"/>
    <col min="17" max="17" width="10.5703125" style="8" customWidth="1"/>
    <col min="18" max="16384" width="8.85546875" style="8"/>
  </cols>
  <sheetData>
    <row r="1" spans="1:17" ht="15" x14ac:dyDescent="0.25">
      <c r="A1" s="77" t="s">
        <v>674</v>
      </c>
      <c r="B1" s="77"/>
      <c r="C1" s="77"/>
      <c r="D1" s="77"/>
      <c r="E1" s="68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3" spans="1:17" ht="15" x14ac:dyDescent="0.25">
      <c r="A3" s="15" t="s">
        <v>1</v>
      </c>
      <c r="B3" s="78"/>
      <c r="C3" s="78"/>
      <c r="D3" s="78"/>
      <c r="E3" s="78"/>
      <c r="F3" s="78"/>
      <c r="G3" s="78"/>
      <c r="H3" s="15" t="s">
        <v>0</v>
      </c>
      <c r="I3" s="79"/>
      <c r="J3" s="79"/>
    </row>
    <row r="4" spans="1:17" ht="15" x14ac:dyDescent="0.25">
      <c r="A4" s="15" t="s">
        <v>2</v>
      </c>
      <c r="B4" s="80" t="s">
        <v>704</v>
      </c>
      <c r="C4" s="80"/>
      <c r="D4" s="80"/>
      <c r="E4" s="80"/>
      <c r="F4" s="80"/>
      <c r="G4" s="80"/>
      <c r="H4" s="80"/>
      <c r="I4" s="80"/>
      <c r="J4" s="80"/>
    </row>
    <row r="6" spans="1:17" s="11" customFormat="1" ht="88.35" customHeight="1" x14ac:dyDescent="0.25">
      <c r="A6" s="9" t="s">
        <v>682</v>
      </c>
      <c r="B6" s="3" t="s">
        <v>10</v>
      </c>
      <c r="C6" s="1" t="s">
        <v>12</v>
      </c>
      <c r="D6" s="3" t="s">
        <v>685</v>
      </c>
      <c r="E6" s="3" t="s">
        <v>767</v>
      </c>
      <c r="F6" s="1" t="s">
        <v>686</v>
      </c>
      <c r="G6" s="1" t="s">
        <v>711</v>
      </c>
      <c r="H6" s="1" t="s">
        <v>687</v>
      </c>
      <c r="I6" s="1" t="s">
        <v>5</v>
      </c>
      <c r="J6" s="1" t="s">
        <v>688</v>
      </c>
      <c r="K6" s="1" t="s">
        <v>689</v>
      </c>
      <c r="L6" s="16" t="s">
        <v>681</v>
      </c>
      <c r="M6" s="16" t="s">
        <v>683</v>
      </c>
      <c r="N6" s="10" t="s">
        <v>684</v>
      </c>
    </row>
    <row r="7" spans="1:17" ht="101.25" x14ac:dyDescent="0.2">
      <c r="A7" s="23" t="s">
        <v>702</v>
      </c>
      <c r="B7" s="4"/>
      <c r="C7" s="4"/>
      <c r="D7" s="5"/>
      <c r="E7" s="5"/>
      <c r="F7" s="5"/>
      <c r="G7" s="5"/>
      <c r="H7" s="5"/>
      <c r="I7" s="5"/>
      <c r="J7" s="5"/>
      <c r="K7" s="5"/>
      <c r="L7" s="12">
        <f>SUM(D7:K7)</f>
        <v>0</v>
      </c>
      <c r="M7" s="6"/>
      <c r="N7" s="14">
        <f>L7-M7</f>
        <v>0</v>
      </c>
    </row>
    <row r="8" spans="1:17" ht="48" customHeight="1" x14ac:dyDescent="0.2">
      <c r="A8" s="23" t="s">
        <v>666</v>
      </c>
      <c r="B8" s="4"/>
      <c r="C8" s="4"/>
      <c r="D8" s="5"/>
      <c r="E8" s="5"/>
      <c r="F8" s="5"/>
      <c r="G8" s="5"/>
      <c r="H8" s="5"/>
      <c r="I8" s="5"/>
      <c r="J8" s="5"/>
      <c r="K8" s="5"/>
      <c r="L8" s="12">
        <f>SUM(D8:K8)</f>
        <v>0</v>
      </c>
      <c r="M8" s="6"/>
      <c r="N8" s="14">
        <f t="shared" ref="N8:N11" si="0">L8-M8</f>
        <v>0</v>
      </c>
    </row>
    <row r="9" spans="1:17" ht="36.6" customHeight="1" x14ac:dyDescent="0.2">
      <c r="A9" s="23" t="s">
        <v>667</v>
      </c>
      <c r="B9" s="4"/>
      <c r="C9" s="4"/>
      <c r="D9" s="5"/>
      <c r="E9" s="5"/>
      <c r="F9" s="5"/>
      <c r="G9" s="5"/>
      <c r="H9" s="5"/>
      <c r="I9" s="5"/>
      <c r="J9" s="5"/>
      <c r="K9" s="5"/>
      <c r="L9" s="12">
        <f>SUM(D9:K9)</f>
        <v>0</v>
      </c>
      <c r="M9" s="6"/>
      <c r="N9" s="14">
        <f t="shared" si="0"/>
        <v>0</v>
      </c>
    </row>
    <row r="10" spans="1:17" ht="36" customHeight="1" x14ac:dyDescent="0.2">
      <c r="A10" s="23" t="s">
        <v>703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12">
        <f>SUM(D10:K10)</f>
        <v>0</v>
      </c>
      <c r="M10" s="6"/>
      <c r="N10" s="14">
        <f t="shared" si="0"/>
        <v>0</v>
      </c>
    </row>
    <row r="11" spans="1:17" ht="25.35" customHeight="1" x14ac:dyDescent="0.2">
      <c r="A11" s="23" t="s">
        <v>668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12">
        <f>SUM(D11:K11)</f>
        <v>0</v>
      </c>
      <c r="M11" s="6"/>
      <c r="N11" s="14">
        <f t="shared" si="0"/>
        <v>0</v>
      </c>
    </row>
    <row r="12" spans="1:17" ht="15.75" customHeight="1" thickBot="1" x14ac:dyDescent="0.25">
      <c r="A12" s="81" t="s">
        <v>6</v>
      </c>
      <c r="B12" s="82"/>
      <c r="C12" s="83"/>
      <c r="D12" s="13">
        <f t="shared" ref="D12:N12" si="1">SUM(D7:D11)</f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8">
        <f t="shared" si="1"/>
        <v>0</v>
      </c>
    </row>
    <row r="13" spans="1:17" ht="67.5" x14ac:dyDescent="0.2">
      <c r="J13" s="21" t="str">
        <f>IF(L12=0,"",IF(J12/L12&gt;0.15,"SUPERA 15%",))</f>
        <v/>
      </c>
      <c r="N13" s="26" t="str">
        <f>IF(N12&gt;45000,"IMPORT SUPERIOR A 45.000","assegureu-vos que aquest import coincideix amb l'import sol·licitat")</f>
        <v>assegureu-vos que aquest import coincideix amb l'import sol·licitat</v>
      </c>
    </row>
  </sheetData>
  <sheetProtection algorithmName="SHA-512" hashValue="jUJdfkcyH5IIakrH+jflXhdgRk6JsHuWuvfOSSN8QKBYVbHOCrNiaXfp8taYUZBfOkm/+9RwcaWmlOyaKUI6Uw==" saltValue="z3L9hXMFWPrCpr3M5vew/A==" spinCount="100000" sheet="1" formatColumns="0" formatRows="0" autoFilter="0"/>
  <mergeCells count="5">
    <mergeCell ref="A1:D1"/>
    <mergeCell ref="B3:G3"/>
    <mergeCell ref="I3:J3"/>
    <mergeCell ref="B4:J4"/>
    <mergeCell ref="A12:C12"/>
  </mergeCells>
  <dataValidations count="3">
    <dataValidation type="decimal" operator="greaterThanOrEqual" allowBlank="1" showInputMessage="1" showErrorMessage="1" sqref="M7:M11 D7:K11">
      <formula1>0</formula1>
    </dataValidation>
    <dataValidation type="textLength" operator="equal" allowBlank="1" showInputMessage="1" showErrorMessage="1" sqref="I3:J3">
      <formula1>9</formula1>
    </dataValidation>
    <dataValidation type="date" allowBlank="1" showInputMessage="1" showErrorMessage="1" error="La data no està compresa dins el període d'actuacions subvencionable" sqref="B7:C11">
      <formula1>45231</formula1>
      <formula2>45596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M13"/>
  <sheetViews>
    <sheetView topLeftCell="A4" zoomScaleNormal="100" zoomScaleSheetLayoutView="98" workbookViewId="0">
      <selection activeCell="H7" sqref="H7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4" width="14.140625" style="8" customWidth="1"/>
    <col min="5" max="5" width="11.42578125" style="8" customWidth="1"/>
    <col min="6" max="6" width="16.85546875" style="8" customWidth="1"/>
    <col min="7" max="7" width="11.42578125" style="8" customWidth="1"/>
    <col min="8" max="8" width="13.5703125" style="8" customWidth="1"/>
    <col min="9" max="11" width="11.42578125" style="8" customWidth="1"/>
    <col min="12" max="12" width="14.5703125" style="8" customWidth="1"/>
    <col min="13" max="13" width="10.5703125" style="8" customWidth="1"/>
    <col min="14" max="16384" width="8.85546875" style="8"/>
  </cols>
  <sheetData>
    <row r="1" spans="1:13" ht="15" x14ac:dyDescent="0.25">
      <c r="A1" s="77" t="s">
        <v>701</v>
      </c>
      <c r="B1" s="77"/>
      <c r="C1" s="7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ht="15" x14ac:dyDescent="0.25">
      <c r="A3" s="15" t="s">
        <v>1</v>
      </c>
      <c r="B3" s="84"/>
      <c r="C3" s="85"/>
      <c r="D3" s="85"/>
      <c r="E3" s="85"/>
      <c r="F3" s="85"/>
      <c r="G3" s="85"/>
      <c r="H3" s="86"/>
      <c r="I3" s="15" t="s">
        <v>0</v>
      </c>
      <c r="J3" s="84"/>
      <c r="K3" s="86"/>
    </row>
    <row r="4" spans="1:13" ht="15.75" customHeight="1" x14ac:dyDescent="0.25">
      <c r="A4" s="15" t="s">
        <v>2</v>
      </c>
      <c r="B4" s="112" t="s">
        <v>700</v>
      </c>
      <c r="C4" s="113"/>
      <c r="D4" s="113"/>
      <c r="E4" s="113"/>
      <c r="F4" s="113"/>
      <c r="G4" s="113"/>
      <c r="H4" s="113"/>
      <c r="I4" s="113"/>
      <c r="J4" s="113"/>
      <c r="K4" s="114"/>
    </row>
    <row r="6" spans="1:13" s="11" customFormat="1" ht="98.45" customHeight="1" x14ac:dyDescent="0.25">
      <c r="A6" s="9" t="s">
        <v>682</v>
      </c>
      <c r="B6" s="3" t="s">
        <v>10</v>
      </c>
      <c r="C6" s="1" t="s">
        <v>12</v>
      </c>
      <c r="D6" s="3" t="s">
        <v>685</v>
      </c>
      <c r="E6" s="1" t="s">
        <v>686</v>
      </c>
      <c r="F6" s="1" t="s">
        <v>711</v>
      </c>
      <c r="G6" s="1" t="s">
        <v>687</v>
      </c>
      <c r="H6" s="1" t="s">
        <v>5</v>
      </c>
      <c r="I6" s="1" t="s">
        <v>688</v>
      </c>
      <c r="J6" s="1" t="s">
        <v>689</v>
      </c>
      <c r="K6" s="16" t="s">
        <v>681</v>
      </c>
      <c r="L6" s="16" t="s">
        <v>683</v>
      </c>
      <c r="M6" s="10" t="s">
        <v>684</v>
      </c>
    </row>
    <row r="7" spans="1:13" ht="78.75" x14ac:dyDescent="0.2">
      <c r="A7" s="22" t="s">
        <v>710</v>
      </c>
      <c r="B7" s="4"/>
      <c r="C7" s="4"/>
      <c r="D7" s="5"/>
      <c r="E7" s="5"/>
      <c r="F7" s="5"/>
      <c r="G7" s="5"/>
      <c r="H7" s="5"/>
      <c r="I7" s="5"/>
      <c r="J7" s="5"/>
      <c r="K7" s="12">
        <f t="shared" ref="K7:K11" si="0">SUM(D7:J7)</f>
        <v>0</v>
      </c>
      <c r="L7" s="6"/>
      <c r="M7" s="14">
        <f>K7-L7</f>
        <v>0</v>
      </c>
    </row>
    <row r="8" spans="1:13" ht="33.75" x14ac:dyDescent="0.2">
      <c r="A8" s="22" t="s">
        <v>673</v>
      </c>
      <c r="B8" s="4"/>
      <c r="C8" s="4"/>
      <c r="D8" s="5"/>
      <c r="E8" s="5"/>
      <c r="F8" s="5"/>
      <c r="G8" s="5"/>
      <c r="H8" s="5"/>
      <c r="I8" s="5"/>
      <c r="J8" s="5"/>
      <c r="K8" s="12">
        <f t="shared" si="0"/>
        <v>0</v>
      </c>
      <c r="L8" s="6"/>
      <c r="M8" s="14">
        <f t="shared" ref="M8:M11" si="1">K8-L8</f>
        <v>0</v>
      </c>
    </row>
    <row r="9" spans="1:13" ht="45" x14ac:dyDescent="0.2">
      <c r="A9" s="29" t="s">
        <v>713</v>
      </c>
      <c r="B9" s="4"/>
      <c r="C9" s="4"/>
      <c r="D9" s="5"/>
      <c r="E9" s="5"/>
      <c r="F9" s="5"/>
      <c r="G9" s="5"/>
      <c r="H9" s="5"/>
      <c r="I9" s="5"/>
      <c r="J9" s="5"/>
      <c r="K9" s="12">
        <f t="shared" si="0"/>
        <v>0</v>
      </c>
      <c r="L9" s="6"/>
      <c r="M9" s="14">
        <f t="shared" si="1"/>
        <v>0</v>
      </c>
    </row>
    <row r="10" spans="1:13" ht="57.6" customHeight="1" x14ac:dyDescent="0.2">
      <c r="A10" s="29" t="s">
        <v>712</v>
      </c>
      <c r="B10" s="4"/>
      <c r="C10" s="4"/>
      <c r="D10" s="5"/>
      <c r="E10" s="5"/>
      <c r="F10" s="5"/>
      <c r="G10" s="5"/>
      <c r="H10" s="5"/>
      <c r="I10" s="5"/>
      <c r="J10" s="5"/>
      <c r="K10" s="12">
        <f t="shared" si="0"/>
        <v>0</v>
      </c>
      <c r="L10" s="6"/>
      <c r="M10" s="14">
        <f t="shared" si="1"/>
        <v>0</v>
      </c>
    </row>
    <row r="11" spans="1:13" ht="26.1" customHeight="1" x14ac:dyDescent="0.2">
      <c r="A11" s="22" t="s">
        <v>668</v>
      </c>
      <c r="B11" s="4"/>
      <c r="C11" s="4"/>
      <c r="D11" s="5"/>
      <c r="E11" s="5"/>
      <c r="F11" s="5"/>
      <c r="G11" s="5"/>
      <c r="H11" s="5"/>
      <c r="I11" s="5"/>
      <c r="J11" s="5"/>
      <c r="K11" s="12">
        <f t="shared" si="0"/>
        <v>0</v>
      </c>
      <c r="L11" s="6"/>
      <c r="M11" s="14">
        <f t="shared" si="1"/>
        <v>0</v>
      </c>
    </row>
    <row r="12" spans="1:13" ht="15.75" customHeight="1" thickBot="1" x14ac:dyDescent="0.25">
      <c r="A12" s="81" t="s">
        <v>6</v>
      </c>
      <c r="B12" s="82"/>
      <c r="C12" s="83"/>
      <c r="D12" s="13">
        <f t="shared" ref="D12:M12" si="2">SUM(D7:D11)</f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3">
        <f t="shared" si="2"/>
        <v>0</v>
      </c>
      <c r="M12" s="13">
        <f t="shared" si="2"/>
        <v>0</v>
      </c>
    </row>
    <row r="13" spans="1:13" ht="67.5" x14ac:dyDescent="0.2">
      <c r="I13" s="21" t="str">
        <f>IF(K12=0,"",IF(I12/K12&gt;0.15,"SUPERA 15%",))</f>
        <v/>
      </c>
      <c r="M13" s="26" t="str">
        <f>IF(M12&gt;100000,"IMPORT SUPERIOR A 100.000","assegureu-vos que aquest import coincideix amb l'import sol·licitat")</f>
        <v>assegureu-vos que aquest import coincideix amb l'import sol·licitat</v>
      </c>
    </row>
  </sheetData>
  <sheetProtection algorithmName="SHA-512" hashValue="X9fTytHbRAxvej5VuRURSOgezLyAl/OTQpj5ZNjg+Dp3qHyINbV554ZapajAGccpy8Dk+FUKs3k4nbfZKHcYYg==" saltValue="JxJCzAfY2sM3sNB0kF8AmA==" spinCount="100000" sheet="1" formatColumns="0" formatRows="0" autoFilter="0"/>
  <mergeCells count="5">
    <mergeCell ref="A1:C1"/>
    <mergeCell ref="J3:K3"/>
    <mergeCell ref="B3:H3"/>
    <mergeCell ref="B4:K4"/>
    <mergeCell ref="A12:C12"/>
  </mergeCells>
  <dataValidations count="3">
    <dataValidation type="textLength" operator="equal" allowBlank="1" showInputMessage="1" showErrorMessage="1" sqref="J3:K3">
      <formula1>9</formula1>
    </dataValidation>
    <dataValidation type="decimal" operator="greaterThanOrEqual" allowBlank="1" showInputMessage="1" showErrorMessage="1" sqref="D7:J11 L7:L11">
      <formula1>0</formula1>
    </dataValidation>
    <dataValidation type="date" allowBlank="1" showInputMessage="1" showErrorMessage="1" error="La data no està compresa dins el període d'actuacions subvencionable" sqref="B7:C11">
      <formula1>45231</formula1>
      <formula2>45596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" zoomScaleNormal="100" zoomScaleSheetLayoutView="94" workbookViewId="0">
      <selection activeCell="V7" sqref="V7"/>
    </sheetView>
  </sheetViews>
  <sheetFormatPr defaultColWidth="8.85546875" defaultRowHeight="11.25" x14ac:dyDescent="0.2"/>
  <cols>
    <col min="1" max="1" width="8.85546875" style="8"/>
    <col min="2" max="2" width="16.140625" style="8" customWidth="1"/>
    <col min="3" max="3" width="10.140625" style="8" customWidth="1"/>
    <col min="4" max="4" width="17" style="8" customWidth="1"/>
    <col min="5" max="5" width="16.42578125" style="8" customWidth="1"/>
    <col min="6" max="17" width="8.85546875" style="8"/>
    <col min="18" max="18" width="17.140625" style="8" customWidth="1"/>
    <col min="19" max="19" width="19.140625" style="8" customWidth="1"/>
    <col min="20" max="20" width="9.5703125" style="8" customWidth="1"/>
    <col min="21" max="21" width="16" style="8" customWidth="1"/>
    <col min="22" max="22" width="10.85546875" style="8" customWidth="1"/>
    <col min="23" max="16384" width="8.85546875" style="8"/>
  </cols>
  <sheetData>
    <row r="1" spans="1:22" ht="15" x14ac:dyDescent="0.25">
      <c r="A1" s="119" t="s">
        <v>699</v>
      </c>
      <c r="B1" s="119"/>
      <c r="C1" s="119"/>
      <c r="D1" s="119"/>
      <c r="E1" s="120"/>
      <c r="F1" s="120"/>
      <c r="G1" s="120"/>
      <c r="H1" s="120"/>
      <c r="I1" s="120"/>
      <c r="J1" s="120"/>
      <c r="K1" s="120"/>
      <c r="L1" s="120"/>
    </row>
    <row r="3" spans="1:22" ht="15" x14ac:dyDescent="0.25">
      <c r="A3" s="115" t="s">
        <v>1</v>
      </c>
      <c r="B3" s="115"/>
      <c r="C3" s="121">
        <f>IF('A)'!B3&lt;&gt;"",'A)'!B3,IF('B)'!B3&lt;&gt;"",'B)'!B3,IF('I)'!B3&lt;&gt;"",'I)'!B3,IF('C)'!B3&lt;&gt;"",'C)'!B3,IF('D)'!B3&lt;&gt;"",'D)'!B3,IF('E)'!B3&lt;&gt;"",'E)'!B3,IF('F)'!B3&lt;&gt;"",'F)'!B3,IF('G)'!B3&lt;&gt;"",'G)'!B3,IF('P3'!B3&lt;&gt;"",'P3'!B3,IF('H)'!B3&lt;&gt;"",'H)'!B3,'I)'!B3))))))))))</f>
        <v>0</v>
      </c>
      <c r="D3" s="122"/>
      <c r="E3" s="122"/>
      <c r="F3" s="122"/>
      <c r="G3" s="122"/>
      <c r="H3" s="122"/>
      <c r="I3" s="122"/>
      <c r="J3" s="30" t="s">
        <v>0</v>
      </c>
      <c r="K3" s="123" t="str">
        <f>IF('A)'!B3&lt;&gt;"",'A)'!I3,IF('B)'!B3&lt;&gt;"",'B)'!I3,IF('C)'!I3&lt;&gt;"",'C)'!I3,IF('I)'!B3&lt;&gt;"",'I)'!J3,IF('D)'!B3&lt;&gt;"",'D)'!I3,IF('E)'!K3&lt;&gt;"",'E)'!K3,IF('F)'!B3&lt;&gt;"",'F)'!J3,IF('G)'!B3&lt;&gt;"",'G)'!I3,IF('P3'!B3&lt;&gt;"",'P3'!I3,IF('H)'!B3&lt;&gt;"",'H)'!I3,""))))))))))</f>
        <v/>
      </c>
      <c r="L3" s="124"/>
    </row>
    <row r="4" spans="1:22" ht="15" x14ac:dyDescent="0.25">
      <c r="A4" s="115" t="s">
        <v>2</v>
      </c>
      <c r="B4" s="115"/>
      <c r="C4" s="116" t="str">
        <f>IF('A)'!B3&lt;&gt;"",'A)'!B4,IF('B)'!B3&lt;&gt;"",'B)'!B4,IF('I)'!B3&lt;&gt;"",'I)'!B4,IF('C)'!B3&lt;&gt;"",'C)'!B4,IF('D)'!B3&lt;&gt;"",'D)'!B4,IF('E)'!C3&lt;&gt;"",'E)'!B4,IF('F)'!B3&lt;&gt;"",'F)'!B4,IF('G)'!B3&lt;&gt;"",'G)'!B4,IF('P3'!B3&lt;&gt;"",'P3'!B4,IF('H)'!B3&lt;&gt;"",'H)'!B4,""))))))))))</f>
        <v/>
      </c>
      <c r="D4" s="117"/>
      <c r="E4" s="117"/>
      <c r="F4" s="117"/>
      <c r="G4" s="117"/>
      <c r="H4" s="117"/>
      <c r="I4" s="117"/>
      <c r="J4" s="117"/>
      <c r="K4" s="117"/>
      <c r="L4" s="118"/>
    </row>
    <row r="7" spans="1:22" ht="93.6" customHeight="1" thickBot="1" x14ac:dyDescent="0.25">
      <c r="A7" s="125" t="s">
        <v>690</v>
      </c>
      <c r="B7" s="125" t="s">
        <v>691</v>
      </c>
      <c r="C7" s="125" t="s">
        <v>0</v>
      </c>
      <c r="D7" s="125" t="s">
        <v>765</v>
      </c>
      <c r="E7" s="126" t="s">
        <v>692</v>
      </c>
      <c r="F7" s="137" t="s">
        <v>766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25" t="s">
        <v>681</v>
      </c>
      <c r="S7" s="125" t="s">
        <v>683</v>
      </c>
      <c r="T7" s="128" t="s">
        <v>693</v>
      </c>
      <c r="U7" s="125" t="s">
        <v>684</v>
      </c>
    </row>
    <row r="8" spans="1:22" x14ac:dyDescent="0.2">
      <c r="A8" s="125"/>
      <c r="B8" s="125"/>
      <c r="C8" s="125"/>
      <c r="D8" s="125"/>
      <c r="E8" s="126"/>
      <c r="F8" s="131" t="s">
        <v>694</v>
      </c>
      <c r="G8" s="132"/>
      <c r="H8" s="132"/>
      <c r="I8" s="132"/>
      <c r="J8" s="132"/>
      <c r="K8" s="133"/>
      <c r="L8" s="131" t="s">
        <v>695</v>
      </c>
      <c r="M8" s="132"/>
      <c r="N8" s="132"/>
      <c r="O8" s="132"/>
      <c r="P8" s="132"/>
      <c r="Q8" s="133"/>
      <c r="R8" s="127"/>
      <c r="S8" s="125"/>
      <c r="T8" s="129"/>
      <c r="U8" s="125"/>
    </row>
    <row r="9" spans="1:22" x14ac:dyDescent="0.2">
      <c r="A9" s="125"/>
      <c r="B9" s="125"/>
      <c r="C9" s="125"/>
      <c r="D9" s="125"/>
      <c r="E9" s="126"/>
      <c r="F9" s="134" t="s">
        <v>9</v>
      </c>
      <c r="G9" s="135"/>
      <c r="H9" s="135"/>
      <c r="I9" s="135" t="s">
        <v>8</v>
      </c>
      <c r="J9" s="135"/>
      <c r="K9" s="136"/>
      <c r="L9" s="134" t="s">
        <v>9</v>
      </c>
      <c r="M9" s="135"/>
      <c r="N9" s="135"/>
      <c r="O9" s="135" t="s">
        <v>8</v>
      </c>
      <c r="P9" s="135"/>
      <c r="Q9" s="136"/>
      <c r="R9" s="127"/>
      <c r="S9" s="125"/>
      <c r="T9" s="129"/>
      <c r="U9" s="125"/>
    </row>
    <row r="10" spans="1:22" ht="22.35" customHeight="1" x14ac:dyDescent="0.2">
      <c r="A10" s="125"/>
      <c r="B10" s="125"/>
      <c r="C10" s="125"/>
      <c r="D10" s="125"/>
      <c r="E10" s="126"/>
      <c r="F10" s="31" t="s">
        <v>696</v>
      </c>
      <c r="G10" s="32" t="s">
        <v>697</v>
      </c>
      <c r="H10" s="33" t="s">
        <v>698</v>
      </c>
      <c r="I10" s="33" t="s">
        <v>696</v>
      </c>
      <c r="J10" s="32" t="s">
        <v>697</v>
      </c>
      <c r="K10" s="34" t="s">
        <v>698</v>
      </c>
      <c r="L10" s="54" t="s">
        <v>696</v>
      </c>
      <c r="M10" s="32" t="s">
        <v>697</v>
      </c>
      <c r="N10" s="55" t="s">
        <v>698</v>
      </c>
      <c r="O10" s="55" t="s">
        <v>696</v>
      </c>
      <c r="P10" s="32" t="s">
        <v>697</v>
      </c>
      <c r="Q10" s="56" t="s">
        <v>698</v>
      </c>
      <c r="R10" s="127"/>
      <c r="S10" s="125"/>
      <c r="T10" s="130"/>
      <c r="U10" s="125"/>
    </row>
    <row r="11" spans="1:22" ht="19.350000000000001" customHeight="1" x14ac:dyDescent="0.2">
      <c r="A11" s="35">
        <v>1</v>
      </c>
      <c r="B11" s="36">
        <f>IF(C3="","",C3)</f>
        <v>0</v>
      </c>
      <c r="C11" s="37" t="str">
        <f>IF(K3="","",K3)</f>
        <v/>
      </c>
      <c r="D11" s="37" t="s">
        <v>663</v>
      </c>
      <c r="E11" s="38"/>
      <c r="F11" s="39"/>
      <c r="G11" s="40"/>
      <c r="H11" s="40"/>
      <c r="I11" s="40"/>
      <c r="J11" s="40"/>
      <c r="K11" s="41"/>
      <c r="L11" s="42"/>
      <c r="M11" s="43"/>
      <c r="N11" s="43"/>
      <c r="O11" s="43"/>
      <c r="P11" s="43"/>
      <c r="Q11" s="44"/>
      <c r="R11" s="66"/>
      <c r="S11" s="66"/>
      <c r="T11" s="59" t="str">
        <f>IF(R11=0,"",R11/$R$21)</f>
        <v/>
      </c>
      <c r="U11" s="45">
        <f>R11-S11</f>
        <v>0</v>
      </c>
      <c r="V11" s="26"/>
    </row>
    <row r="12" spans="1:22" x14ac:dyDescent="0.2">
      <c r="A12" s="35">
        <v>2</v>
      </c>
      <c r="B12" s="63"/>
      <c r="C12" s="64"/>
      <c r="D12" s="65"/>
      <c r="E12" s="38"/>
      <c r="F12" s="39"/>
      <c r="G12" s="40"/>
      <c r="H12" s="40"/>
      <c r="I12" s="40"/>
      <c r="J12" s="40"/>
      <c r="K12" s="41"/>
      <c r="L12" s="42"/>
      <c r="M12" s="43"/>
      <c r="N12" s="43"/>
      <c r="O12" s="43"/>
      <c r="P12" s="43"/>
      <c r="Q12" s="44"/>
      <c r="R12" s="66"/>
      <c r="S12" s="66"/>
      <c r="T12" s="59" t="str">
        <f t="shared" ref="T12:T20" si="0">IF(R12=0,"",R12/$R$21)</f>
        <v/>
      </c>
      <c r="U12" s="45">
        <f t="shared" ref="U12:U20" si="1">R12-S12</f>
        <v>0</v>
      </c>
    </row>
    <row r="13" spans="1:22" x14ac:dyDescent="0.2">
      <c r="A13" s="35">
        <v>3</v>
      </c>
      <c r="B13" s="63"/>
      <c r="C13" s="64"/>
      <c r="D13" s="65"/>
      <c r="E13" s="38"/>
      <c r="F13" s="39"/>
      <c r="G13" s="40"/>
      <c r="H13" s="40"/>
      <c r="I13" s="40"/>
      <c r="J13" s="40"/>
      <c r="K13" s="41"/>
      <c r="L13" s="42"/>
      <c r="M13" s="43"/>
      <c r="N13" s="43"/>
      <c r="O13" s="43"/>
      <c r="P13" s="43"/>
      <c r="Q13" s="44"/>
      <c r="R13" s="66"/>
      <c r="S13" s="66"/>
      <c r="T13" s="59" t="str">
        <f t="shared" si="0"/>
        <v/>
      </c>
      <c r="U13" s="45">
        <f t="shared" si="1"/>
        <v>0</v>
      </c>
    </row>
    <row r="14" spans="1:22" x14ac:dyDescent="0.2">
      <c r="A14" s="35">
        <v>4</v>
      </c>
      <c r="B14" s="63"/>
      <c r="C14" s="64"/>
      <c r="D14" s="65"/>
      <c r="E14" s="38"/>
      <c r="F14" s="39"/>
      <c r="G14" s="40"/>
      <c r="H14" s="40"/>
      <c r="I14" s="40"/>
      <c r="J14" s="40"/>
      <c r="K14" s="41"/>
      <c r="L14" s="42"/>
      <c r="M14" s="43"/>
      <c r="N14" s="43"/>
      <c r="O14" s="43"/>
      <c r="P14" s="43"/>
      <c r="Q14" s="44"/>
      <c r="R14" s="66"/>
      <c r="S14" s="66"/>
      <c r="T14" s="59" t="str">
        <f t="shared" si="0"/>
        <v/>
      </c>
      <c r="U14" s="45">
        <f t="shared" si="1"/>
        <v>0</v>
      </c>
    </row>
    <row r="15" spans="1:22" x14ac:dyDescent="0.2">
      <c r="A15" s="35">
        <v>5</v>
      </c>
      <c r="B15" s="63"/>
      <c r="C15" s="64"/>
      <c r="D15" s="65"/>
      <c r="E15" s="38"/>
      <c r="F15" s="39"/>
      <c r="G15" s="40"/>
      <c r="H15" s="40"/>
      <c r="I15" s="40"/>
      <c r="J15" s="40"/>
      <c r="K15" s="41"/>
      <c r="L15" s="42"/>
      <c r="M15" s="43"/>
      <c r="N15" s="43"/>
      <c r="O15" s="43"/>
      <c r="P15" s="43"/>
      <c r="Q15" s="44"/>
      <c r="R15" s="66"/>
      <c r="S15" s="66"/>
      <c r="T15" s="59" t="str">
        <f t="shared" si="0"/>
        <v/>
      </c>
      <c r="U15" s="45">
        <f t="shared" si="1"/>
        <v>0</v>
      </c>
    </row>
    <row r="16" spans="1:22" x14ac:dyDescent="0.2">
      <c r="A16" s="35">
        <v>6</v>
      </c>
      <c r="B16" s="63"/>
      <c r="C16" s="64"/>
      <c r="D16" s="65"/>
      <c r="E16" s="38"/>
      <c r="F16" s="39"/>
      <c r="G16" s="40"/>
      <c r="H16" s="40"/>
      <c r="I16" s="40"/>
      <c r="J16" s="40"/>
      <c r="K16" s="41"/>
      <c r="L16" s="42"/>
      <c r="M16" s="43"/>
      <c r="N16" s="43"/>
      <c r="O16" s="43"/>
      <c r="P16" s="43"/>
      <c r="Q16" s="44"/>
      <c r="R16" s="66"/>
      <c r="S16" s="66"/>
      <c r="T16" s="59" t="str">
        <f t="shared" si="0"/>
        <v/>
      </c>
      <c r="U16" s="45">
        <f t="shared" si="1"/>
        <v>0</v>
      </c>
    </row>
    <row r="17" spans="1:21" x14ac:dyDescent="0.2">
      <c r="A17" s="35">
        <v>7</v>
      </c>
      <c r="B17" s="63"/>
      <c r="C17" s="64"/>
      <c r="D17" s="65"/>
      <c r="E17" s="38"/>
      <c r="F17" s="39"/>
      <c r="G17" s="40"/>
      <c r="H17" s="40"/>
      <c r="I17" s="40"/>
      <c r="J17" s="40"/>
      <c r="K17" s="41"/>
      <c r="L17" s="42"/>
      <c r="M17" s="43"/>
      <c r="N17" s="43"/>
      <c r="O17" s="43"/>
      <c r="P17" s="43"/>
      <c r="Q17" s="44"/>
      <c r="R17" s="66"/>
      <c r="S17" s="66"/>
      <c r="T17" s="59" t="str">
        <f t="shared" si="0"/>
        <v/>
      </c>
      <c r="U17" s="45">
        <f t="shared" si="1"/>
        <v>0</v>
      </c>
    </row>
    <row r="18" spans="1:21" x14ac:dyDescent="0.2">
      <c r="A18" s="35">
        <v>8</v>
      </c>
      <c r="B18" s="63"/>
      <c r="C18" s="64"/>
      <c r="D18" s="65"/>
      <c r="E18" s="38"/>
      <c r="F18" s="39"/>
      <c r="G18" s="40"/>
      <c r="H18" s="40"/>
      <c r="I18" s="40"/>
      <c r="J18" s="40"/>
      <c r="K18" s="41"/>
      <c r="L18" s="42"/>
      <c r="M18" s="43"/>
      <c r="N18" s="43"/>
      <c r="O18" s="43"/>
      <c r="P18" s="43"/>
      <c r="Q18" s="44"/>
      <c r="R18" s="66"/>
      <c r="S18" s="66"/>
      <c r="T18" s="59" t="str">
        <f t="shared" si="0"/>
        <v/>
      </c>
      <c r="U18" s="45">
        <f t="shared" si="1"/>
        <v>0</v>
      </c>
    </row>
    <row r="19" spans="1:21" x14ac:dyDescent="0.2">
      <c r="A19" s="35">
        <v>9</v>
      </c>
      <c r="B19" s="63"/>
      <c r="C19" s="64"/>
      <c r="D19" s="65"/>
      <c r="E19" s="38"/>
      <c r="F19" s="39"/>
      <c r="G19" s="40"/>
      <c r="H19" s="40"/>
      <c r="I19" s="40"/>
      <c r="J19" s="40"/>
      <c r="K19" s="41"/>
      <c r="L19" s="42"/>
      <c r="M19" s="43"/>
      <c r="N19" s="43"/>
      <c r="O19" s="43"/>
      <c r="P19" s="43"/>
      <c r="Q19" s="44"/>
      <c r="R19" s="66"/>
      <c r="S19" s="66"/>
      <c r="T19" s="59" t="str">
        <f t="shared" si="0"/>
        <v/>
      </c>
      <c r="U19" s="45">
        <f t="shared" si="1"/>
        <v>0</v>
      </c>
    </row>
    <row r="20" spans="1:21" x14ac:dyDescent="0.2">
      <c r="A20" s="35">
        <v>10</v>
      </c>
      <c r="B20" s="63"/>
      <c r="C20" s="64"/>
      <c r="D20" s="65"/>
      <c r="E20" s="38"/>
      <c r="F20" s="39"/>
      <c r="G20" s="40"/>
      <c r="H20" s="40"/>
      <c r="I20" s="40"/>
      <c r="J20" s="40"/>
      <c r="K20" s="41"/>
      <c r="L20" s="42"/>
      <c r="M20" s="43"/>
      <c r="N20" s="43"/>
      <c r="O20" s="43"/>
      <c r="P20" s="43"/>
      <c r="Q20" s="44"/>
      <c r="R20" s="67"/>
      <c r="S20" s="67"/>
      <c r="T20" s="59" t="str">
        <f t="shared" si="0"/>
        <v/>
      </c>
      <c r="U20" s="57">
        <f t="shared" si="1"/>
        <v>0</v>
      </c>
    </row>
    <row r="21" spans="1:21" ht="18.95" customHeight="1" x14ac:dyDescent="0.2">
      <c r="J21" s="46"/>
      <c r="R21" s="12">
        <f>SUM(R11:R20)</f>
        <v>0</v>
      </c>
      <c r="S21" s="12">
        <f t="shared" ref="S21:U21" si="2">SUM(S11:S20)</f>
        <v>0</v>
      </c>
      <c r="T21" s="58">
        <f t="shared" si="2"/>
        <v>0</v>
      </c>
      <c r="U21" s="12">
        <f t="shared" si="2"/>
        <v>0</v>
      </c>
    </row>
    <row r="22" spans="1:21" ht="22.5" customHeight="1" x14ac:dyDescent="0.2">
      <c r="U22" s="60" t="str">
        <f>IF('A)'!N12='DADES ENTITATS'!U21,"",IF('B)'!N12='DADES ENTITATS'!U21,"",IF('C)'!N13='DADES ENTITATS'!U21,"",IF('D)'!N13='DADES ENTITATS'!U21,"",IF('E)'!N17='DADES ENTITATS'!U21,"",IF('F)'!N14='DADES ENTITATS'!U21,"",IF('G)'!M13='DADES ENTITATS'!U21,"",IF('P3'!M16='DADES ENTITATS'!U21,"",IF('H)'!M12,"",IF('I)'!M12='DADES ENTITATS'!U21,"","Import diferent a la fitxa resum"))))))))))</f>
        <v/>
      </c>
    </row>
    <row r="23" spans="1:21" ht="12.75" x14ac:dyDescent="0.2">
      <c r="U23" s="60"/>
    </row>
  </sheetData>
  <sheetProtection algorithmName="SHA-512" hashValue="6FkVbmwgCpsm32DtDdxBmmlv1/6+WVGQX00LqxmBu5nWMktEDyk5vucxCY7QwCm8n0XsTytUM4u5Xb9UqgLP0g==" saltValue="Bq7IEckrZmsRqLu4LZPJ5Q==" spinCount="100000" sheet="1" formatColumns="0" autoFilter="0"/>
  <dataConsolidate/>
  <mergeCells count="23">
    <mergeCell ref="R7:R10"/>
    <mergeCell ref="S7:S10"/>
    <mergeCell ref="T7:T10"/>
    <mergeCell ref="U7:U10"/>
    <mergeCell ref="F8:K8"/>
    <mergeCell ref="L8:Q8"/>
    <mergeCell ref="F9:H9"/>
    <mergeCell ref="I9:K9"/>
    <mergeCell ref="L9:N9"/>
    <mergeCell ref="O9:Q9"/>
    <mergeCell ref="F7:Q7"/>
    <mergeCell ref="A7:A10"/>
    <mergeCell ref="B7:B10"/>
    <mergeCell ref="C7:C10"/>
    <mergeCell ref="D7:D10"/>
    <mergeCell ref="E7:E10"/>
    <mergeCell ref="A4:B4"/>
    <mergeCell ref="C4:L4"/>
    <mergeCell ref="A1:D1"/>
    <mergeCell ref="E1:L1"/>
    <mergeCell ref="A3:B3"/>
    <mergeCell ref="C3:I3"/>
    <mergeCell ref="K3:L3"/>
  </mergeCells>
  <dataValidations count="3">
    <dataValidation type="whole" operator="greaterThanOrEqual" allowBlank="1" showInputMessage="1" showErrorMessage="1" sqref="F11:Q20">
      <formula1>0</formula1>
    </dataValidation>
    <dataValidation operator="equal" allowBlank="1" showInputMessage="1" showErrorMessage="1" sqref="K3:L3"/>
    <dataValidation type="decimal" operator="greaterThanOrEqual" allowBlank="1" showInputMessage="1" showErrorMessage="1" sqref="R11:S2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CODIS!$A$2:$A$600</xm:f>
          </x14:formula1>
          <xm:sqref>E11:E20</xm:sqref>
        </x14:dataValidation>
        <x14:dataValidation type="list" allowBlank="1" showInputMessage="1" showErrorMessage="1">
          <x14:formula1>
            <xm:f>CODIS!$F$3:$F$4</xm:f>
          </x14:formula1>
          <xm:sqref>D12:D20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cols>
    <col min="1" max="1" width="41.5703125" customWidth="1"/>
  </cols>
  <sheetData>
    <row r="1" spans="1:1" x14ac:dyDescent="0.25">
      <c r="A1" t="s">
        <v>768</v>
      </c>
    </row>
    <row r="2" spans="1:1" x14ac:dyDescent="0.25">
      <c r="A2" s="71" t="s">
        <v>769</v>
      </c>
    </row>
    <row r="3" spans="1:1" ht="22.5" x14ac:dyDescent="0.25">
      <c r="A3" s="71" t="s">
        <v>770</v>
      </c>
    </row>
    <row r="4" spans="1:1" x14ac:dyDescent="0.25">
      <c r="A4" s="71" t="s">
        <v>775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G600"/>
  <sheetViews>
    <sheetView workbookViewId="0">
      <selection activeCell="G29" sqref="G29"/>
    </sheetView>
  </sheetViews>
  <sheetFormatPr defaultRowHeight="15" x14ac:dyDescent="0.25"/>
  <cols>
    <col min="7" max="7" width="65.42578125" customWidth="1"/>
  </cols>
  <sheetData>
    <row r="1" spans="1:7" x14ac:dyDescent="0.25">
      <c r="A1" t="s">
        <v>13</v>
      </c>
      <c r="B1" s="2" t="s">
        <v>613</v>
      </c>
      <c r="D1" s="2" t="s">
        <v>660</v>
      </c>
      <c r="F1" t="s">
        <v>662</v>
      </c>
    </row>
    <row r="2" spans="1:7" x14ac:dyDescent="0.25">
      <c r="A2" t="s">
        <v>14</v>
      </c>
      <c r="B2" t="s">
        <v>614</v>
      </c>
      <c r="D2" t="s">
        <v>77</v>
      </c>
      <c r="F2" t="s">
        <v>663</v>
      </c>
      <c r="G2" s="25"/>
    </row>
    <row r="3" spans="1:7" x14ac:dyDescent="0.25">
      <c r="A3" t="s">
        <v>15</v>
      </c>
      <c r="B3" t="s">
        <v>615</v>
      </c>
      <c r="D3" t="s">
        <v>656</v>
      </c>
      <c r="F3" t="s">
        <v>664</v>
      </c>
      <c r="G3" s="25"/>
    </row>
    <row r="4" spans="1:7" x14ac:dyDescent="0.25">
      <c r="A4" t="s">
        <v>16</v>
      </c>
      <c r="B4" t="s">
        <v>616</v>
      </c>
      <c r="D4" t="s">
        <v>657</v>
      </c>
      <c r="F4" t="s">
        <v>764</v>
      </c>
      <c r="G4" s="25"/>
    </row>
    <row r="5" spans="1:7" x14ac:dyDescent="0.25">
      <c r="A5" t="s">
        <v>17</v>
      </c>
      <c r="B5" t="s">
        <v>617</v>
      </c>
      <c r="D5" t="s">
        <v>212</v>
      </c>
      <c r="G5" s="25"/>
    </row>
    <row r="6" spans="1:7" x14ac:dyDescent="0.25">
      <c r="A6" t="s">
        <v>18</v>
      </c>
      <c r="B6" t="s">
        <v>618</v>
      </c>
      <c r="D6" t="s">
        <v>509</v>
      </c>
      <c r="G6" s="25"/>
    </row>
    <row r="7" spans="1:7" x14ac:dyDescent="0.25">
      <c r="A7" t="s">
        <v>19</v>
      </c>
      <c r="B7" t="s">
        <v>619</v>
      </c>
      <c r="D7" t="s">
        <v>658</v>
      </c>
      <c r="G7" s="25"/>
    </row>
    <row r="8" spans="1:7" x14ac:dyDescent="0.25">
      <c r="A8" t="s">
        <v>20</v>
      </c>
      <c r="B8" t="s">
        <v>620</v>
      </c>
      <c r="D8" t="s">
        <v>659</v>
      </c>
      <c r="G8" s="25"/>
    </row>
    <row r="9" spans="1:7" x14ac:dyDescent="0.25">
      <c r="A9" t="s">
        <v>21</v>
      </c>
      <c r="B9" t="s">
        <v>621</v>
      </c>
      <c r="G9" s="25"/>
    </row>
    <row r="10" spans="1:7" x14ac:dyDescent="0.25">
      <c r="A10" t="s">
        <v>22</v>
      </c>
      <c r="B10" t="s">
        <v>622</v>
      </c>
    </row>
    <row r="11" spans="1:7" x14ac:dyDescent="0.25">
      <c r="A11" t="s">
        <v>23</v>
      </c>
      <c r="B11" t="s">
        <v>623</v>
      </c>
    </row>
    <row r="12" spans="1:7" x14ac:dyDescent="0.25">
      <c r="A12" t="s">
        <v>24</v>
      </c>
      <c r="B12" t="s">
        <v>624</v>
      </c>
    </row>
    <row r="13" spans="1:7" x14ac:dyDescent="0.25">
      <c r="A13" t="s">
        <v>25</v>
      </c>
      <c r="B13" t="s">
        <v>625</v>
      </c>
    </row>
    <row r="14" spans="1:7" x14ac:dyDescent="0.25">
      <c r="A14" t="s">
        <v>26</v>
      </c>
      <c r="B14" t="s">
        <v>626</v>
      </c>
    </row>
    <row r="15" spans="1:7" x14ac:dyDescent="0.25">
      <c r="A15" t="s">
        <v>27</v>
      </c>
      <c r="B15" t="s">
        <v>627</v>
      </c>
    </row>
    <row r="16" spans="1:7" x14ac:dyDescent="0.25">
      <c r="A16" t="s">
        <v>28</v>
      </c>
      <c r="B16" t="s">
        <v>628</v>
      </c>
    </row>
    <row r="17" spans="1:2" x14ac:dyDescent="0.25">
      <c r="A17" t="s">
        <v>29</v>
      </c>
      <c r="B17" t="s">
        <v>629</v>
      </c>
    </row>
    <row r="18" spans="1:2" x14ac:dyDescent="0.25">
      <c r="A18" t="s">
        <v>30</v>
      </c>
      <c r="B18" t="s">
        <v>630</v>
      </c>
    </row>
    <row r="19" spans="1:2" x14ac:dyDescent="0.25">
      <c r="A19" t="s">
        <v>31</v>
      </c>
      <c r="B19" t="s">
        <v>631</v>
      </c>
    </row>
    <row r="20" spans="1:2" x14ac:dyDescent="0.25">
      <c r="A20" t="s">
        <v>32</v>
      </c>
      <c r="B20" t="s">
        <v>632</v>
      </c>
    </row>
    <row r="21" spans="1:2" x14ac:dyDescent="0.25">
      <c r="A21" t="s">
        <v>33</v>
      </c>
      <c r="B21" t="s">
        <v>633</v>
      </c>
    </row>
    <row r="22" spans="1:2" x14ac:dyDescent="0.25">
      <c r="A22" t="s">
        <v>34</v>
      </c>
      <c r="B22" t="s">
        <v>634</v>
      </c>
    </row>
    <row r="23" spans="1:2" x14ac:dyDescent="0.25">
      <c r="A23" t="s">
        <v>35</v>
      </c>
      <c r="B23" t="s">
        <v>635</v>
      </c>
    </row>
    <row r="24" spans="1:2" x14ac:dyDescent="0.25">
      <c r="A24" t="s">
        <v>36</v>
      </c>
      <c r="B24" t="s">
        <v>636</v>
      </c>
    </row>
    <row r="25" spans="1:2" x14ac:dyDescent="0.25">
      <c r="A25" t="s">
        <v>37</v>
      </c>
      <c r="B25" t="s">
        <v>637</v>
      </c>
    </row>
    <row r="26" spans="1:2" x14ac:dyDescent="0.25">
      <c r="A26" t="s">
        <v>38</v>
      </c>
      <c r="B26" t="s">
        <v>638</v>
      </c>
    </row>
    <row r="27" spans="1:2" x14ac:dyDescent="0.25">
      <c r="A27" t="s">
        <v>39</v>
      </c>
      <c r="B27" t="s">
        <v>639</v>
      </c>
    </row>
    <row r="28" spans="1:2" x14ac:dyDescent="0.25">
      <c r="A28" t="s">
        <v>40</v>
      </c>
      <c r="B28" t="s">
        <v>640</v>
      </c>
    </row>
    <row r="29" spans="1:2" x14ac:dyDescent="0.25">
      <c r="A29" t="s">
        <v>41</v>
      </c>
      <c r="B29" t="s">
        <v>641</v>
      </c>
    </row>
    <row r="30" spans="1:2" x14ac:dyDescent="0.25">
      <c r="A30" t="s">
        <v>42</v>
      </c>
      <c r="B30" t="s">
        <v>642</v>
      </c>
    </row>
    <row r="31" spans="1:2" x14ac:dyDescent="0.25">
      <c r="A31" t="s">
        <v>43</v>
      </c>
      <c r="B31" t="s">
        <v>643</v>
      </c>
    </row>
    <row r="32" spans="1:2" x14ac:dyDescent="0.25">
      <c r="A32" t="s">
        <v>609</v>
      </c>
      <c r="B32" t="s">
        <v>644</v>
      </c>
    </row>
    <row r="33" spans="1:2" x14ac:dyDescent="0.25">
      <c r="A33" t="s">
        <v>44</v>
      </c>
      <c r="B33" t="s">
        <v>645</v>
      </c>
    </row>
    <row r="34" spans="1:2" x14ac:dyDescent="0.25">
      <c r="A34" t="s">
        <v>45</v>
      </c>
      <c r="B34" t="s">
        <v>646</v>
      </c>
    </row>
    <row r="35" spans="1:2" x14ac:dyDescent="0.25">
      <c r="A35" t="s">
        <v>46</v>
      </c>
      <c r="B35" t="s">
        <v>647</v>
      </c>
    </row>
    <row r="36" spans="1:2" x14ac:dyDescent="0.25">
      <c r="A36" t="s">
        <v>47</v>
      </c>
      <c r="B36" t="s">
        <v>648</v>
      </c>
    </row>
    <row r="37" spans="1:2" x14ac:dyDescent="0.25">
      <c r="A37" t="s">
        <v>48</v>
      </c>
      <c r="B37" t="s">
        <v>649</v>
      </c>
    </row>
    <row r="38" spans="1:2" x14ac:dyDescent="0.25">
      <c r="A38" t="s">
        <v>49</v>
      </c>
      <c r="B38" t="s">
        <v>650</v>
      </c>
    </row>
    <row r="39" spans="1:2" x14ac:dyDescent="0.25">
      <c r="A39" t="s">
        <v>50</v>
      </c>
      <c r="B39" t="s">
        <v>651</v>
      </c>
    </row>
    <row r="40" spans="1:2" x14ac:dyDescent="0.25">
      <c r="A40" t="s">
        <v>51</v>
      </c>
      <c r="B40" t="s">
        <v>652</v>
      </c>
    </row>
    <row r="41" spans="1:2" x14ac:dyDescent="0.25">
      <c r="A41" t="s">
        <v>52</v>
      </c>
      <c r="B41" t="s">
        <v>653</v>
      </c>
    </row>
    <row r="42" spans="1:2" x14ac:dyDescent="0.25">
      <c r="A42" t="s">
        <v>53</v>
      </c>
      <c r="B42" t="s">
        <v>654</v>
      </c>
    </row>
    <row r="43" spans="1:2" x14ac:dyDescent="0.25">
      <c r="A43" t="s">
        <v>54</v>
      </c>
      <c r="B43" t="s">
        <v>655</v>
      </c>
    </row>
    <row r="44" spans="1:2" x14ac:dyDescent="0.25">
      <c r="A44" t="s">
        <v>55</v>
      </c>
    </row>
    <row r="45" spans="1:2" x14ac:dyDescent="0.25">
      <c r="A45" t="s">
        <v>56</v>
      </c>
    </row>
    <row r="46" spans="1:2" x14ac:dyDescent="0.25">
      <c r="A46" t="s">
        <v>57</v>
      </c>
    </row>
    <row r="47" spans="1:2" x14ac:dyDescent="0.25">
      <c r="A47" t="s">
        <v>58</v>
      </c>
    </row>
    <row r="48" spans="1:2" x14ac:dyDescent="0.25">
      <c r="A48" t="s">
        <v>59</v>
      </c>
    </row>
    <row r="49" spans="1:1" x14ac:dyDescent="0.25">
      <c r="A49" t="s">
        <v>60</v>
      </c>
    </row>
    <row r="50" spans="1:1" x14ac:dyDescent="0.25">
      <c r="A50" t="s">
        <v>61</v>
      </c>
    </row>
    <row r="51" spans="1:1" x14ac:dyDescent="0.25">
      <c r="A51" t="s">
        <v>62</v>
      </c>
    </row>
    <row r="52" spans="1:1" x14ac:dyDescent="0.25">
      <c r="A52" t="s">
        <v>63</v>
      </c>
    </row>
    <row r="53" spans="1:1" x14ac:dyDescent="0.25">
      <c r="A53" t="s">
        <v>64</v>
      </c>
    </row>
    <row r="54" spans="1:1" x14ac:dyDescent="0.25">
      <c r="A54" t="s">
        <v>65</v>
      </c>
    </row>
    <row r="55" spans="1:1" x14ac:dyDescent="0.25">
      <c r="A55" t="s">
        <v>66</v>
      </c>
    </row>
    <row r="56" spans="1:1" x14ac:dyDescent="0.25">
      <c r="A56" t="s">
        <v>67</v>
      </c>
    </row>
    <row r="57" spans="1:1" x14ac:dyDescent="0.25">
      <c r="A57" t="s">
        <v>605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  <row r="100" spans="1:1" x14ac:dyDescent="0.25">
      <c r="A100" t="s">
        <v>110</v>
      </c>
    </row>
    <row r="101" spans="1:1" x14ac:dyDescent="0.25">
      <c r="A101" t="s">
        <v>597</v>
      </c>
    </row>
    <row r="102" spans="1:1" x14ac:dyDescent="0.25">
      <c r="A102" t="s">
        <v>111</v>
      </c>
    </row>
    <row r="103" spans="1:1" x14ac:dyDescent="0.25">
      <c r="A103" t="s">
        <v>112</v>
      </c>
    </row>
    <row r="104" spans="1:1" x14ac:dyDescent="0.25">
      <c r="A104" t="s">
        <v>113</v>
      </c>
    </row>
    <row r="105" spans="1:1" x14ac:dyDescent="0.25">
      <c r="A105" t="s">
        <v>601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602</v>
      </c>
    </row>
    <row r="109" spans="1:1" x14ac:dyDescent="0.25">
      <c r="A109" t="s">
        <v>116</v>
      </c>
    </row>
    <row r="110" spans="1:1" x14ac:dyDescent="0.25">
      <c r="A110" t="s">
        <v>117</v>
      </c>
    </row>
    <row r="111" spans="1:1" x14ac:dyDescent="0.25">
      <c r="A111" t="s">
        <v>118</v>
      </c>
    </row>
    <row r="112" spans="1:1" x14ac:dyDescent="0.25">
      <c r="A112" t="s">
        <v>119</v>
      </c>
    </row>
    <row r="113" spans="1:1" x14ac:dyDescent="0.25">
      <c r="A113" t="s">
        <v>120</v>
      </c>
    </row>
    <row r="114" spans="1:1" x14ac:dyDescent="0.25">
      <c r="A114" t="s">
        <v>121</v>
      </c>
    </row>
    <row r="115" spans="1:1" x14ac:dyDescent="0.25">
      <c r="A115" t="s">
        <v>122</v>
      </c>
    </row>
    <row r="116" spans="1:1" x14ac:dyDescent="0.25">
      <c r="A116" t="s">
        <v>123</v>
      </c>
    </row>
    <row r="117" spans="1:1" x14ac:dyDescent="0.25">
      <c r="A117" t="s">
        <v>124</v>
      </c>
    </row>
    <row r="118" spans="1:1" x14ac:dyDescent="0.25">
      <c r="A118" t="s">
        <v>125</v>
      </c>
    </row>
    <row r="119" spans="1:1" x14ac:dyDescent="0.25">
      <c r="A119" t="s">
        <v>126</v>
      </c>
    </row>
    <row r="120" spans="1:1" x14ac:dyDescent="0.25">
      <c r="A120" t="s">
        <v>127</v>
      </c>
    </row>
    <row r="121" spans="1:1" x14ac:dyDescent="0.25">
      <c r="A121" t="s">
        <v>611</v>
      </c>
    </row>
    <row r="122" spans="1:1" x14ac:dyDescent="0.25">
      <c r="A122" t="s">
        <v>128</v>
      </c>
    </row>
    <row r="123" spans="1:1" x14ac:dyDescent="0.25">
      <c r="A123" t="s">
        <v>129</v>
      </c>
    </row>
    <row r="124" spans="1:1" x14ac:dyDescent="0.25">
      <c r="A124" t="s">
        <v>130</v>
      </c>
    </row>
    <row r="125" spans="1:1" x14ac:dyDescent="0.25">
      <c r="A125" t="s">
        <v>131</v>
      </c>
    </row>
    <row r="126" spans="1:1" x14ac:dyDescent="0.25">
      <c r="A126" t="s">
        <v>132</v>
      </c>
    </row>
    <row r="127" spans="1:1" x14ac:dyDescent="0.25">
      <c r="A127" t="s">
        <v>133</v>
      </c>
    </row>
    <row r="128" spans="1:1" x14ac:dyDescent="0.25">
      <c r="A128" t="s">
        <v>134</v>
      </c>
    </row>
    <row r="129" spans="1:1" x14ac:dyDescent="0.25">
      <c r="A129" t="s">
        <v>135</v>
      </c>
    </row>
    <row r="130" spans="1:1" x14ac:dyDescent="0.25">
      <c r="A130" t="s">
        <v>136</v>
      </c>
    </row>
    <row r="131" spans="1:1" x14ac:dyDescent="0.25">
      <c r="A131" t="s">
        <v>137</v>
      </c>
    </row>
    <row r="132" spans="1:1" x14ac:dyDescent="0.25">
      <c r="A132" t="s">
        <v>138</v>
      </c>
    </row>
    <row r="133" spans="1:1" x14ac:dyDescent="0.25">
      <c r="A133" t="s">
        <v>139</v>
      </c>
    </row>
    <row r="134" spans="1:1" x14ac:dyDescent="0.25">
      <c r="A134" t="s">
        <v>140</v>
      </c>
    </row>
    <row r="135" spans="1:1" x14ac:dyDescent="0.25">
      <c r="A135" t="s">
        <v>141</v>
      </c>
    </row>
    <row r="136" spans="1:1" x14ac:dyDescent="0.25">
      <c r="A136" t="s">
        <v>142</v>
      </c>
    </row>
    <row r="137" spans="1:1" x14ac:dyDescent="0.25">
      <c r="A137" t="s">
        <v>143</v>
      </c>
    </row>
    <row r="138" spans="1:1" x14ac:dyDescent="0.25">
      <c r="A138" t="s">
        <v>144</v>
      </c>
    </row>
    <row r="139" spans="1:1" x14ac:dyDescent="0.25">
      <c r="A139" t="s">
        <v>145</v>
      </c>
    </row>
    <row r="140" spans="1:1" x14ac:dyDescent="0.25">
      <c r="A140" t="s">
        <v>146</v>
      </c>
    </row>
    <row r="141" spans="1:1" x14ac:dyDescent="0.25">
      <c r="A141" t="s">
        <v>147</v>
      </c>
    </row>
    <row r="142" spans="1:1" x14ac:dyDescent="0.25">
      <c r="A142" t="s">
        <v>148</v>
      </c>
    </row>
    <row r="143" spans="1:1" x14ac:dyDescent="0.25">
      <c r="A143" t="s">
        <v>149</v>
      </c>
    </row>
    <row r="144" spans="1:1" x14ac:dyDescent="0.25">
      <c r="A144" t="s">
        <v>150</v>
      </c>
    </row>
    <row r="145" spans="1:1" x14ac:dyDescent="0.25">
      <c r="A145" t="s">
        <v>151</v>
      </c>
    </row>
    <row r="146" spans="1:1" x14ac:dyDescent="0.25">
      <c r="A146" t="s">
        <v>152</v>
      </c>
    </row>
    <row r="147" spans="1:1" x14ac:dyDescent="0.25">
      <c r="A147" t="s">
        <v>153</v>
      </c>
    </row>
    <row r="148" spans="1:1" x14ac:dyDescent="0.25">
      <c r="A148" t="s">
        <v>154</v>
      </c>
    </row>
    <row r="149" spans="1:1" x14ac:dyDescent="0.25">
      <c r="A149" t="s">
        <v>155</v>
      </c>
    </row>
    <row r="150" spans="1:1" x14ac:dyDescent="0.25">
      <c r="A150" t="s">
        <v>156</v>
      </c>
    </row>
    <row r="151" spans="1:1" x14ac:dyDescent="0.25">
      <c r="A151" t="s">
        <v>157</v>
      </c>
    </row>
    <row r="152" spans="1:1" x14ac:dyDescent="0.25">
      <c r="A152" t="s">
        <v>158</v>
      </c>
    </row>
    <row r="153" spans="1:1" x14ac:dyDescent="0.25">
      <c r="A153" t="s">
        <v>159</v>
      </c>
    </row>
    <row r="154" spans="1:1" x14ac:dyDescent="0.25">
      <c r="A154" t="s">
        <v>160</v>
      </c>
    </row>
    <row r="155" spans="1:1" x14ac:dyDescent="0.25">
      <c r="A155" t="s">
        <v>161</v>
      </c>
    </row>
    <row r="156" spans="1:1" x14ac:dyDescent="0.25">
      <c r="A156" t="s">
        <v>162</v>
      </c>
    </row>
    <row r="157" spans="1:1" x14ac:dyDescent="0.25">
      <c r="A157" t="s">
        <v>163</v>
      </c>
    </row>
    <row r="158" spans="1:1" x14ac:dyDescent="0.25">
      <c r="A158" t="s">
        <v>164</v>
      </c>
    </row>
    <row r="159" spans="1:1" x14ac:dyDescent="0.25">
      <c r="A159" t="s">
        <v>165</v>
      </c>
    </row>
    <row r="160" spans="1:1" x14ac:dyDescent="0.25">
      <c r="A160" t="s">
        <v>166</v>
      </c>
    </row>
    <row r="161" spans="1:1" x14ac:dyDescent="0.25">
      <c r="A161" t="s">
        <v>167</v>
      </c>
    </row>
    <row r="162" spans="1:1" x14ac:dyDescent="0.25">
      <c r="A162" t="s">
        <v>168</v>
      </c>
    </row>
    <row r="163" spans="1:1" x14ac:dyDescent="0.25">
      <c r="A163" t="s">
        <v>169</v>
      </c>
    </row>
    <row r="164" spans="1:1" x14ac:dyDescent="0.25">
      <c r="A164" t="s">
        <v>170</v>
      </c>
    </row>
    <row r="165" spans="1:1" x14ac:dyDescent="0.25">
      <c r="A165" t="s">
        <v>171</v>
      </c>
    </row>
    <row r="166" spans="1:1" x14ac:dyDescent="0.25">
      <c r="A166" t="s">
        <v>172</v>
      </c>
    </row>
    <row r="167" spans="1:1" x14ac:dyDescent="0.25">
      <c r="A167" t="s">
        <v>173</v>
      </c>
    </row>
    <row r="168" spans="1:1" x14ac:dyDescent="0.25">
      <c r="A168" t="s">
        <v>603</v>
      </c>
    </row>
    <row r="169" spans="1:1" x14ac:dyDescent="0.25">
      <c r="A169" t="s">
        <v>174</v>
      </c>
    </row>
    <row r="170" spans="1:1" x14ac:dyDescent="0.25">
      <c r="A170" t="s">
        <v>175</v>
      </c>
    </row>
    <row r="171" spans="1:1" x14ac:dyDescent="0.25">
      <c r="A171" t="s">
        <v>176</v>
      </c>
    </row>
    <row r="172" spans="1:1" x14ac:dyDescent="0.25">
      <c r="A172" t="s">
        <v>177</v>
      </c>
    </row>
    <row r="173" spans="1:1" x14ac:dyDescent="0.25">
      <c r="A173" t="s">
        <v>178</v>
      </c>
    </row>
    <row r="174" spans="1:1" x14ac:dyDescent="0.25">
      <c r="A174" t="s">
        <v>179</v>
      </c>
    </row>
    <row r="175" spans="1:1" x14ac:dyDescent="0.25">
      <c r="A175" t="s">
        <v>180</v>
      </c>
    </row>
    <row r="176" spans="1:1" x14ac:dyDescent="0.25">
      <c r="A176" t="s">
        <v>181</v>
      </c>
    </row>
    <row r="177" spans="1:1" x14ac:dyDescent="0.25">
      <c r="A177" t="s">
        <v>182</v>
      </c>
    </row>
    <row r="178" spans="1:1" x14ac:dyDescent="0.25">
      <c r="A178" t="s">
        <v>183</v>
      </c>
    </row>
    <row r="179" spans="1:1" x14ac:dyDescent="0.25">
      <c r="A179" t="s">
        <v>184</v>
      </c>
    </row>
    <row r="180" spans="1:1" x14ac:dyDescent="0.25">
      <c r="A180" t="s">
        <v>185</v>
      </c>
    </row>
    <row r="181" spans="1:1" x14ac:dyDescent="0.25">
      <c r="A181" t="s">
        <v>186</v>
      </c>
    </row>
    <row r="182" spans="1:1" x14ac:dyDescent="0.25">
      <c r="A182" t="s">
        <v>187</v>
      </c>
    </row>
    <row r="183" spans="1:1" x14ac:dyDescent="0.25">
      <c r="A183" t="s">
        <v>188</v>
      </c>
    </row>
    <row r="184" spans="1:1" x14ac:dyDescent="0.25">
      <c r="A184" t="s">
        <v>189</v>
      </c>
    </row>
    <row r="185" spans="1:1" x14ac:dyDescent="0.25">
      <c r="A185" t="s">
        <v>190</v>
      </c>
    </row>
    <row r="186" spans="1:1" x14ac:dyDescent="0.25">
      <c r="A186" t="s">
        <v>191</v>
      </c>
    </row>
    <row r="187" spans="1:1" x14ac:dyDescent="0.25">
      <c r="A187" t="s">
        <v>192</v>
      </c>
    </row>
    <row r="188" spans="1:1" x14ac:dyDescent="0.25">
      <c r="A188" t="s">
        <v>193</v>
      </c>
    </row>
    <row r="189" spans="1:1" x14ac:dyDescent="0.25">
      <c r="A189" t="s">
        <v>194</v>
      </c>
    </row>
    <row r="190" spans="1:1" x14ac:dyDescent="0.25">
      <c r="A190" t="s">
        <v>195</v>
      </c>
    </row>
    <row r="191" spans="1:1" x14ac:dyDescent="0.25">
      <c r="A191" t="s">
        <v>196</v>
      </c>
    </row>
    <row r="192" spans="1:1" x14ac:dyDescent="0.25">
      <c r="A192" t="s">
        <v>197</v>
      </c>
    </row>
    <row r="193" spans="1:1" x14ac:dyDescent="0.25">
      <c r="A193" t="s">
        <v>198</v>
      </c>
    </row>
    <row r="194" spans="1:1" x14ac:dyDescent="0.25">
      <c r="A194" t="s">
        <v>199</v>
      </c>
    </row>
    <row r="195" spans="1:1" x14ac:dyDescent="0.25">
      <c r="A195" t="s">
        <v>200</v>
      </c>
    </row>
    <row r="196" spans="1:1" x14ac:dyDescent="0.25">
      <c r="A196" t="s">
        <v>201</v>
      </c>
    </row>
    <row r="197" spans="1:1" x14ac:dyDescent="0.25">
      <c r="A197" t="s">
        <v>202</v>
      </c>
    </row>
    <row r="198" spans="1:1" x14ac:dyDescent="0.25">
      <c r="A198" t="s">
        <v>203</v>
      </c>
    </row>
    <row r="199" spans="1:1" x14ac:dyDescent="0.25">
      <c r="A199" t="s">
        <v>204</v>
      </c>
    </row>
    <row r="200" spans="1:1" x14ac:dyDescent="0.25">
      <c r="A200" t="s">
        <v>205</v>
      </c>
    </row>
    <row r="201" spans="1:1" x14ac:dyDescent="0.25">
      <c r="A201" t="s">
        <v>206</v>
      </c>
    </row>
    <row r="202" spans="1:1" x14ac:dyDescent="0.25">
      <c r="A202" t="s">
        <v>207</v>
      </c>
    </row>
    <row r="203" spans="1:1" x14ac:dyDescent="0.25">
      <c r="A203" t="s">
        <v>208</v>
      </c>
    </row>
    <row r="204" spans="1:1" x14ac:dyDescent="0.25">
      <c r="A204" t="s">
        <v>209</v>
      </c>
    </row>
    <row r="205" spans="1:1" x14ac:dyDescent="0.25">
      <c r="A205" t="s">
        <v>210</v>
      </c>
    </row>
    <row r="206" spans="1:1" x14ac:dyDescent="0.25">
      <c r="A206" t="s">
        <v>211</v>
      </c>
    </row>
    <row r="207" spans="1:1" x14ac:dyDescent="0.25">
      <c r="A207" t="s">
        <v>212</v>
      </c>
    </row>
    <row r="208" spans="1:1" x14ac:dyDescent="0.25">
      <c r="A208" t="s">
        <v>213</v>
      </c>
    </row>
    <row r="209" spans="1:1" x14ac:dyDescent="0.25">
      <c r="A209" t="s">
        <v>214</v>
      </c>
    </row>
    <row r="210" spans="1:1" x14ac:dyDescent="0.25">
      <c r="A210" t="s">
        <v>215</v>
      </c>
    </row>
    <row r="211" spans="1:1" x14ac:dyDescent="0.25">
      <c r="A211" t="s">
        <v>216</v>
      </c>
    </row>
    <row r="212" spans="1:1" x14ac:dyDescent="0.25">
      <c r="A212" t="s">
        <v>217</v>
      </c>
    </row>
    <row r="213" spans="1:1" x14ac:dyDescent="0.25">
      <c r="A213" t="s">
        <v>218</v>
      </c>
    </row>
    <row r="214" spans="1:1" x14ac:dyDescent="0.25">
      <c r="A214" t="s">
        <v>219</v>
      </c>
    </row>
    <row r="215" spans="1:1" x14ac:dyDescent="0.25">
      <c r="A215" t="s">
        <v>220</v>
      </c>
    </row>
    <row r="216" spans="1:1" x14ac:dyDescent="0.25">
      <c r="A216" t="s">
        <v>221</v>
      </c>
    </row>
    <row r="217" spans="1:1" x14ac:dyDescent="0.25">
      <c r="A217" t="s">
        <v>222</v>
      </c>
    </row>
    <row r="218" spans="1:1" x14ac:dyDescent="0.25">
      <c r="A218" t="s">
        <v>223</v>
      </c>
    </row>
    <row r="219" spans="1:1" x14ac:dyDescent="0.25">
      <c r="A219" t="s">
        <v>224</v>
      </c>
    </row>
    <row r="220" spans="1:1" x14ac:dyDescent="0.25">
      <c r="A220" t="s">
        <v>225</v>
      </c>
    </row>
    <row r="221" spans="1:1" x14ac:dyDescent="0.25">
      <c r="A221" t="s">
        <v>226</v>
      </c>
    </row>
    <row r="222" spans="1:1" x14ac:dyDescent="0.25">
      <c r="A222" t="s">
        <v>227</v>
      </c>
    </row>
    <row r="223" spans="1:1" x14ac:dyDescent="0.25">
      <c r="A223" t="s">
        <v>228</v>
      </c>
    </row>
    <row r="224" spans="1:1" x14ac:dyDescent="0.25">
      <c r="A224" t="s">
        <v>229</v>
      </c>
    </row>
    <row r="225" spans="1:1" x14ac:dyDescent="0.25">
      <c r="A225" t="s">
        <v>230</v>
      </c>
    </row>
    <row r="226" spans="1:1" x14ac:dyDescent="0.25">
      <c r="A226" t="s">
        <v>231</v>
      </c>
    </row>
    <row r="227" spans="1:1" x14ac:dyDescent="0.25">
      <c r="A227" t="s">
        <v>232</v>
      </c>
    </row>
    <row r="228" spans="1:1" x14ac:dyDescent="0.25">
      <c r="A228" t="s">
        <v>233</v>
      </c>
    </row>
    <row r="229" spans="1:1" x14ac:dyDescent="0.25">
      <c r="A229" t="s">
        <v>234</v>
      </c>
    </row>
    <row r="230" spans="1:1" x14ac:dyDescent="0.25">
      <c r="A230" t="s">
        <v>235</v>
      </c>
    </row>
    <row r="231" spans="1:1" x14ac:dyDescent="0.25">
      <c r="A231" t="s">
        <v>236</v>
      </c>
    </row>
    <row r="232" spans="1:1" x14ac:dyDescent="0.25">
      <c r="A232" t="s">
        <v>237</v>
      </c>
    </row>
    <row r="233" spans="1:1" x14ac:dyDescent="0.25">
      <c r="A233" t="s">
        <v>238</v>
      </c>
    </row>
    <row r="234" spans="1:1" x14ac:dyDescent="0.25">
      <c r="A234" t="s">
        <v>239</v>
      </c>
    </row>
    <row r="235" spans="1:1" x14ac:dyDescent="0.25">
      <c r="A235" t="s">
        <v>240</v>
      </c>
    </row>
    <row r="236" spans="1:1" x14ac:dyDescent="0.25">
      <c r="A236" t="s">
        <v>241</v>
      </c>
    </row>
    <row r="237" spans="1:1" x14ac:dyDescent="0.25">
      <c r="A237" t="s">
        <v>242</v>
      </c>
    </row>
    <row r="238" spans="1:1" x14ac:dyDescent="0.25">
      <c r="A238" t="s">
        <v>243</v>
      </c>
    </row>
    <row r="239" spans="1:1" x14ac:dyDescent="0.25">
      <c r="A239" t="s">
        <v>244</v>
      </c>
    </row>
    <row r="240" spans="1:1" x14ac:dyDescent="0.25">
      <c r="A240" t="s">
        <v>245</v>
      </c>
    </row>
    <row r="241" spans="1:1" x14ac:dyDescent="0.25">
      <c r="A241" t="s">
        <v>246</v>
      </c>
    </row>
    <row r="242" spans="1:1" x14ac:dyDescent="0.25">
      <c r="A242" t="s">
        <v>247</v>
      </c>
    </row>
    <row r="243" spans="1:1" x14ac:dyDescent="0.25">
      <c r="A243" t="s">
        <v>248</v>
      </c>
    </row>
    <row r="244" spans="1:1" x14ac:dyDescent="0.25">
      <c r="A244" t="s">
        <v>249</v>
      </c>
    </row>
    <row r="245" spans="1:1" x14ac:dyDescent="0.25">
      <c r="A245" t="s">
        <v>250</v>
      </c>
    </row>
    <row r="246" spans="1:1" x14ac:dyDescent="0.25">
      <c r="A246" t="s">
        <v>251</v>
      </c>
    </row>
    <row r="247" spans="1:1" x14ac:dyDescent="0.25">
      <c r="A247" t="s">
        <v>252</v>
      </c>
    </row>
    <row r="248" spans="1:1" x14ac:dyDescent="0.25">
      <c r="A248" t="s">
        <v>253</v>
      </c>
    </row>
    <row r="249" spans="1:1" x14ac:dyDescent="0.25">
      <c r="A249" t="s">
        <v>254</v>
      </c>
    </row>
    <row r="250" spans="1:1" x14ac:dyDescent="0.25">
      <c r="A250" t="s">
        <v>255</v>
      </c>
    </row>
    <row r="251" spans="1:1" x14ac:dyDescent="0.25">
      <c r="A251" t="s">
        <v>256</v>
      </c>
    </row>
    <row r="252" spans="1:1" x14ac:dyDescent="0.25">
      <c r="A252" t="s">
        <v>257</v>
      </c>
    </row>
    <row r="253" spans="1:1" x14ac:dyDescent="0.25">
      <c r="A253" t="s">
        <v>258</v>
      </c>
    </row>
    <row r="254" spans="1:1" x14ac:dyDescent="0.25">
      <c r="A254" t="s">
        <v>259</v>
      </c>
    </row>
    <row r="255" spans="1:1" x14ac:dyDescent="0.25">
      <c r="A255" t="s">
        <v>260</v>
      </c>
    </row>
    <row r="256" spans="1:1" x14ac:dyDescent="0.25">
      <c r="A256" t="s">
        <v>261</v>
      </c>
    </row>
    <row r="257" spans="1:1" x14ac:dyDescent="0.25">
      <c r="A257" t="s">
        <v>262</v>
      </c>
    </row>
    <row r="258" spans="1:1" x14ac:dyDescent="0.25">
      <c r="A258" t="s">
        <v>263</v>
      </c>
    </row>
    <row r="259" spans="1:1" x14ac:dyDescent="0.25">
      <c r="A259" t="s">
        <v>264</v>
      </c>
    </row>
    <row r="260" spans="1:1" x14ac:dyDescent="0.25">
      <c r="A260" t="s">
        <v>265</v>
      </c>
    </row>
    <row r="261" spans="1:1" x14ac:dyDescent="0.25">
      <c r="A261" t="s">
        <v>266</v>
      </c>
    </row>
    <row r="262" spans="1:1" x14ac:dyDescent="0.25">
      <c r="A262" t="s">
        <v>267</v>
      </c>
    </row>
    <row r="263" spans="1:1" x14ac:dyDescent="0.25">
      <c r="A263" t="s">
        <v>268</v>
      </c>
    </row>
    <row r="264" spans="1:1" x14ac:dyDescent="0.25">
      <c r="A264" t="s">
        <v>269</v>
      </c>
    </row>
    <row r="265" spans="1:1" x14ac:dyDescent="0.25">
      <c r="A265" t="s">
        <v>270</v>
      </c>
    </row>
    <row r="266" spans="1:1" x14ac:dyDescent="0.25">
      <c r="A266" t="s">
        <v>271</v>
      </c>
    </row>
    <row r="267" spans="1:1" x14ac:dyDescent="0.25">
      <c r="A267" t="s">
        <v>272</v>
      </c>
    </row>
    <row r="268" spans="1:1" x14ac:dyDescent="0.25">
      <c r="A268" t="s">
        <v>273</v>
      </c>
    </row>
    <row r="269" spans="1:1" x14ac:dyDescent="0.25">
      <c r="A269" t="s">
        <v>274</v>
      </c>
    </row>
    <row r="270" spans="1:1" x14ac:dyDescent="0.25">
      <c r="A270" t="s">
        <v>275</v>
      </c>
    </row>
    <row r="271" spans="1:1" x14ac:dyDescent="0.25">
      <c r="A271" t="s">
        <v>276</v>
      </c>
    </row>
    <row r="272" spans="1:1" x14ac:dyDescent="0.25">
      <c r="A272" t="s">
        <v>277</v>
      </c>
    </row>
    <row r="273" spans="1:1" x14ac:dyDescent="0.25">
      <c r="A273" t="s">
        <v>278</v>
      </c>
    </row>
    <row r="274" spans="1:1" x14ac:dyDescent="0.25">
      <c r="A274" t="s">
        <v>279</v>
      </c>
    </row>
    <row r="275" spans="1:1" x14ac:dyDescent="0.25">
      <c r="A275" t="s">
        <v>280</v>
      </c>
    </row>
    <row r="276" spans="1:1" x14ac:dyDescent="0.25">
      <c r="A276" t="s">
        <v>281</v>
      </c>
    </row>
    <row r="277" spans="1:1" x14ac:dyDescent="0.25">
      <c r="A277" t="s">
        <v>282</v>
      </c>
    </row>
    <row r="278" spans="1:1" x14ac:dyDescent="0.25">
      <c r="A278" t="s">
        <v>283</v>
      </c>
    </row>
    <row r="279" spans="1:1" x14ac:dyDescent="0.25">
      <c r="A279" t="s">
        <v>284</v>
      </c>
    </row>
    <row r="280" spans="1:1" x14ac:dyDescent="0.25">
      <c r="A280" t="s">
        <v>285</v>
      </c>
    </row>
    <row r="281" spans="1:1" x14ac:dyDescent="0.25">
      <c r="A281" t="s">
        <v>286</v>
      </c>
    </row>
    <row r="282" spans="1:1" x14ac:dyDescent="0.25">
      <c r="A282" t="s">
        <v>287</v>
      </c>
    </row>
    <row r="283" spans="1:1" x14ac:dyDescent="0.25">
      <c r="A283" t="s">
        <v>288</v>
      </c>
    </row>
    <row r="284" spans="1:1" x14ac:dyDescent="0.25">
      <c r="A284" t="s">
        <v>289</v>
      </c>
    </row>
    <row r="285" spans="1:1" x14ac:dyDescent="0.25">
      <c r="A285" t="s">
        <v>612</v>
      </c>
    </row>
    <row r="286" spans="1:1" x14ac:dyDescent="0.25">
      <c r="A286" t="s">
        <v>290</v>
      </c>
    </row>
    <row r="287" spans="1:1" x14ac:dyDescent="0.25">
      <c r="A287" t="s">
        <v>291</v>
      </c>
    </row>
    <row r="288" spans="1:1" x14ac:dyDescent="0.25">
      <c r="A288" t="s">
        <v>292</v>
      </c>
    </row>
    <row r="289" spans="1:1" x14ac:dyDescent="0.25">
      <c r="A289" t="s">
        <v>293</v>
      </c>
    </row>
    <row r="290" spans="1:1" x14ac:dyDescent="0.25">
      <c r="A290" t="s">
        <v>294</v>
      </c>
    </row>
    <row r="291" spans="1:1" x14ac:dyDescent="0.25">
      <c r="A291" t="s">
        <v>295</v>
      </c>
    </row>
    <row r="292" spans="1:1" x14ac:dyDescent="0.25">
      <c r="A292" t="s">
        <v>296</v>
      </c>
    </row>
    <row r="293" spans="1:1" x14ac:dyDescent="0.25">
      <c r="A293" t="s">
        <v>297</v>
      </c>
    </row>
    <row r="294" spans="1:1" x14ac:dyDescent="0.25">
      <c r="A294" t="s">
        <v>298</v>
      </c>
    </row>
    <row r="295" spans="1:1" x14ac:dyDescent="0.25">
      <c r="A295" t="s">
        <v>299</v>
      </c>
    </row>
    <row r="296" spans="1:1" x14ac:dyDescent="0.25">
      <c r="A296" t="s">
        <v>300</v>
      </c>
    </row>
    <row r="297" spans="1:1" x14ac:dyDescent="0.25">
      <c r="A297" t="s">
        <v>301</v>
      </c>
    </row>
    <row r="298" spans="1:1" x14ac:dyDescent="0.25">
      <c r="A298" t="s">
        <v>302</v>
      </c>
    </row>
    <row r="299" spans="1:1" x14ac:dyDescent="0.25">
      <c r="A299" t="s">
        <v>303</v>
      </c>
    </row>
    <row r="300" spans="1:1" x14ac:dyDescent="0.25">
      <c r="A300" t="s">
        <v>304</v>
      </c>
    </row>
    <row r="301" spans="1:1" x14ac:dyDescent="0.25">
      <c r="A301" t="s">
        <v>305</v>
      </c>
    </row>
    <row r="302" spans="1:1" x14ac:dyDescent="0.25">
      <c r="A302" t="s">
        <v>306</v>
      </c>
    </row>
    <row r="303" spans="1:1" x14ac:dyDescent="0.25">
      <c r="A303" t="s">
        <v>307</v>
      </c>
    </row>
    <row r="304" spans="1:1" x14ac:dyDescent="0.25">
      <c r="A304" t="s">
        <v>308</v>
      </c>
    </row>
    <row r="305" spans="1:1" x14ac:dyDescent="0.25">
      <c r="A305" t="s">
        <v>309</v>
      </c>
    </row>
    <row r="306" spans="1:1" x14ac:dyDescent="0.25">
      <c r="A306" t="s">
        <v>310</v>
      </c>
    </row>
    <row r="307" spans="1:1" x14ac:dyDescent="0.25">
      <c r="A307" t="s">
        <v>311</v>
      </c>
    </row>
    <row r="308" spans="1:1" x14ac:dyDescent="0.25">
      <c r="A308" t="s">
        <v>312</v>
      </c>
    </row>
    <row r="309" spans="1:1" x14ac:dyDescent="0.25">
      <c r="A309" t="s">
        <v>313</v>
      </c>
    </row>
    <row r="310" spans="1:1" x14ac:dyDescent="0.25">
      <c r="A310" t="s">
        <v>314</v>
      </c>
    </row>
    <row r="311" spans="1:1" x14ac:dyDescent="0.25">
      <c r="A311" t="s">
        <v>315</v>
      </c>
    </row>
    <row r="312" spans="1:1" x14ac:dyDescent="0.25">
      <c r="A312" t="s">
        <v>316</v>
      </c>
    </row>
    <row r="313" spans="1:1" x14ac:dyDescent="0.25">
      <c r="A313" t="s">
        <v>317</v>
      </c>
    </row>
    <row r="314" spans="1:1" x14ac:dyDescent="0.25">
      <c r="A314" t="s">
        <v>318</v>
      </c>
    </row>
    <row r="315" spans="1:1" x14ac:dyDescent="0.25">
      <c r="A315" t="s">
        <v>319</v>
      </c>
    </row>
    <row r="316" spans="1:1" x14ac:dyDescent="0.25">
      <c r="A316" t="s">
        <v>320</v>
      </c>
    </row>
    <row r="317" spans="1:1" x14ac:dyDescent="0.25">
      <c r="A317" t="s">
        <v>321</v>
      </c>
    </row>
    <row r="318" spans="1:1" x14ac:dyDescent="0.25">
      <c r="A318" t="s">
        <v>322</v>
      </c>
    </row>
    <row r="319" spans="1:1" x14ac:dyDescent="0.25">
      <c r="A319" t="s">
        <v>323</v>
      </c>
    </row>
    <row r="320" spans="1:1" x14ac:dyDescent="0.25">
      <c r="A320" t="s">
        <v>324</v>
      </c>
    </row>
    <row r="321" spans="1:1" x14ac:dyDescent="0.25">
      <c r="A321" t="s">
        <v>325</v>
      </c>
    </row>
    <row r="322" spans="1:1" x14ac:dyDescent="0.25">
      <c r="A322" t="s">
        <v>326</v>
      </c>
    </row>
    <row r="323" spans="1:1" x14ac:dyDescent="0.25">
      <c r="A323" t="s">
        <v>327</v>
      </c>
    </row>
    <row r="324" spans="1:1" x14ac:dyDescent="0.25">
      <c r="A324" t="s">
        <v>328</v>
      </c>
    </row>
    <row r="325" spans="1:1" x14ac:dyDescent="0.25">
      <c r="A325" t="s">
        <v>329</v>
      </c>
    </row>
    <row r="326" spans="1:1" x14ac:dyDescent="0.25">
      <c r="A326" t="s">
        <v>330</v>
      </c>
    </row>
    <row r="327" spans="1:1" x14ac:dyDescent="0.25">
      <c r="A327" t="s">
        <v>331</v>
      </c>
    </row>
    <row r="328" spans="1:1" x14ac:dyDescent="0.25">
      <c r="A328" t="s">
        <v>332</v>
      </c>
    </row>
    <row r="329" spans="1:1" x14ac:dyDescent="0.25">
      <c r="A329" t="s">
        <v>333</v>
      </c>
    </row>
    <row r="330" spans="1:1" x14ac:dyDescent="0.25">
      <c r="A330" t="s">
        <v>334</v>
      </c>
    </row>
    <row r="331" spans="1:1" x14ac:dyDescent="0.25">
      <c r="A331" t="s">
        <v>335</v>
      </c>
    </row>
    <row r="332" spans="1:1" x14ac:dyDescent="0.25">
      <c r="A332" t="s">
        <v>336</v>
      </c>
    </row>
    <row r="333" spans="1:1" x14ac:dyDescent="0.25">
      <c r="A333" t="s">
        <v>337</v>
      </c>
    </row>
    <row r="334" spans="1:1" x14ac:dyDescent="0.25">
      <c r="A334" t="s">
        <v>338</v>
      </c>
    </row>
    <row r="335" spans="1:1" x14ac:dyDescent="0.25">
      <c r="A335" t="s">
        <v>339</v>
      </c>
    </row>
    <row r="336" spans="1:1" x14ac:dyDescent="0.25">
      <c r="A336" t="s">
        <v>340</v>
      </c>
    </row>
    <row r="337" spans="1:1" x14ac:dyDescent="0.25">
      <c r="A337" t="s">
        <v>341</v>
      </c>
    </row>
    <row r="338" spans="1:1" x14ac:dyDescent="0.25">
      <c r="A338" t="s">
        <v>342</v>
      </c>
    </row>
    <row r="339" spans="1:1" x14ac:dyDescent="0.25">
      <c r="A339" t="s">
        <v>343</v>
      </c>
    </row>
    <row r="340" spans="1:1" x14ac:dyDescent="0.25">
      <c r="A340" t="s">
        <v>606</v>
      </c>
    </row>
    <row r="341" spans="1:1" x14ac:dyDescent="0.25">
      <c r="A341" t="s">
        <v>344</v>
      </c>
    </row>
    <row r="342" spans="1:1" x14ac:dyDescent="0.25">
      <c r="A342" t="s">
        <v>345</v>
      </c>
    </row>
    <row r="343" spans="1:1" x14ac:dyDescent="0.25">
      <c r="A343" t="s">
        <v>346</v>
      </c>
    </row>
    <row r="344" spans="1:1" x14ac:dyDescent="0.25">
      <c r="A344" t="s">
        <v>347</v>
      </c>
    </row>
    <row r="345" spans="1:1" x14ac:dyDescent="0.25">
      <c r="A345" t="s">
        <v>348</v>
      </c>
    </row>
    <row r="346" spans="1:1" x14ac:dyDescent="0.25">
      <c r="A346" t="s">
        <v>349</v>
      </c>
    </row>
    <row r="347" spans="1:1" x14ac:dyDescent="0.25">
      <c r="A347" t="s">
        <v>350</v>
      </c>
    </row>
    <row r="348" spans="1:1" x14ac:dyDescent="0.25">
      <c r="A348" t="s">
        <v>351</v>
      </c>
    </row>
    <row r="349" spans="1:1" x14ac:dyDescent="0.25">
      <c r="A349" t="s">
        <v>352</v>
      </c>
    </row>
    <row r="350" spans="1:1" x14ac:dyDescent="0.25">
      <c r="A350" t="s">
        <v>353</v>
      </c>
    </row>
    <row r="351" spans="1:1" x14ac:dyDescent="0.25">
      <c r="A351" t="s">
        <v>354</v>
      </c>
    </row>
    <row r="352" spans="1:1" x14ac:dyDescent="0.25">
      <c r="A352" t="s">
        <v>355</v>
      </c>
    </row>
    <row r="353" spans="1:1" x14ac:dyDescent="0.25">
      <c r="A353" t="s">
        <v>356</v>
      </c>
    </row>
    <row r="354" spans="1:1" x14ac:dyDescent="0.25">
      <c r="A354" t="s">
        <v>357</v>
      </c>
    </row>
    <row r="355" spans="1:1" x14ac:dyDescent="0.25">
      <c r="A355" t="s">
        <v>358</v>
      </c>
    </row>
    <row r="356" spans="1:1" x14ac:dyDescent="0.25">
      <c r="A356" t="s">
        <v>359</v>
      </c>
    </row>
    <row r="357" spans="1:1" x14ac:dyDescent="0.25">
      <c r="A357" t="s">
        <v>360</v>
      </c>
    </row>
    <row r="358" spans="1:1" x14ac:dyDescent="0.25">
      <c r="A358" t="s">
        <v>361</v>
      </c>
    </row>
    <row r="359" spans="1:1" x14ac:dyDescent="0.25">
      <c r="A359" t="s">
        <v>362</v>
      </c>
    </row>
    <row r="360" spans="1:1" x14ac:dyDescent="0.25">
      <c r="A360" t="s">
        <v>363</v>
      </c>
    </row>
    <row r="361" spans="1:1" x14ac:dyDescent="0.25">
      <c r="A361" t="s">
        <v>364</v>
      </c>
    </row>
    <row r="362" spans="1:1" x14ac:dyDescent="0.25">
      <c r="A362" t="s">
        <v>365</v>
      </c>
    </row>
    <row r="363" spans="1:1" x14ac:dyDescent="0.25">
      <c r="A363" t="s">
        <v>366</v>
      </c>
    </row>
    <row r="364" spans="1:1" x14ac:dyDescent="0.25">
      <c r="A364" t="s">
        <v>367</v>
      </c>
    </row>
    <row r="365" spans="1:1" x14ac:dyDescent="0.25">
      <c r="A365" t="s">
        <v>368</v>
      </c>
    </row>
    <row r="366" spans="1:1" x14ac:dyDescent="0.25">
      <c r="A366" t="s">
        <v>369</v>
      </c>
    </row>
    <row r="367" spans="1:1" x14ac:dyDescent="0.25">
      <c r="A367" t="s">
        <v>370</v>
      </c>
    </row>
    <row r="368" spans="1:1" x14ac:dyDescent="0.25">
      <c r="A368" t="s">
        <v>371</v>
      </c>
    </row>
    <row r="369" spans="1:1" x14ac:dyDescent="0.25">
      <c r="A369" t="s">
        <v>372</v>
      </c>
    </row>
    <row r="370" spans="1:1" x14ac:dyDescent="0.25">
      <c r="A370" t="s">
        <v>373</v>
      </c>
    </row>
    <row r="371" spans="1:1" x14ac:dyDescent="0.25">
      <c r="A371" t="s">
        <v>374</v>
      </c>
    </row>
    <row r="372" spans="1:1" x14ac:dyDescent="0.25">
      <c r="A372" t="s">
        <v>375</v>
      </c>
    </row>
    <row r="373" spans="1:1" x14ac:dyDescent="0.25">
      <c r="A373" t="s">
        <v>598</v>
      </c>
    </row>
    <row r="374" spans="1:1" x14ac:dyDescent="0.25">
      <c r="A374" t="s">
        <v>376</v>
      </c>
    </row>
    <row r="375" spans="1:1" x14ac:dyDescent="0.25">
      <c r="A375" t="s">
        <v>377</v>
      </c>
    </row>
    <row r="376" spans="1:1" x14ac:dyDescent="0.25">
      <c r="A376" t="s">
        <v>378</v>
      </c>
    </row>
    <row r="377" spans="1:1" x14ac:dyDescent="0.25">
      <c r="A377" t="s">
        <v>379</v>
      </c>
    </row>
    <row r="378" spans="1:1" x14ac:dyDescent="0.25">
      <c r="A378" t="s">
        <v>380</v>
      </c>
    </row>
    <row r="379" spans="1:1" x14ac:dyDescent="0.25">
      <c r="A379" t="s">
        <v>381</v>
      </c>
    </row>
    <row r="380" spans="1:1" x14ac:dyDescent="0.25">
      <c r="A380" t="s">
        <v>382</v>
      </c>
    </row>
    <row r="381" spans="1:1" x14ac:dyDescent="0.25">
      <c r="A381" t="s">
        <v>383</v>
      </c>
    </row>
    <row r="382" spans="1:1" x14ac:dyDescent="0.25">
      <c r="A382" t="s">
        <v>384</v>
      </c>
    </row>
    <row r="383" spans="1:1" x14ac:dyDescent="0.25">
      <c r="A383" t="s">
        <v>385</v>
      </c>
    </row>
    <row r="384" spans="1:1" x14ac:dyDescent="0.25">
      <c r="A384" t="s">
        <v>386</v>
      </c>
    </row>
    <row r="385" spans="1:1" x14ac:dyDescent="0.25">
      <c r="A385" t="s">
        <v>387</v>
      </c>
    </row>
    <row r="386" spans="1:1" x14ac:dyDescent="0.25">
      <c r="A386" t="s">
        <v>388</v>
      </c>
    </row>
    <row r="387" spans="1:1" x14ac:dyDescent="0.25">
      <c r="A387" t="s">
        <v>389</v>
      </c>
    </row>
    <row r="388" spans="1:1" x14ac:dyDescent="0.25">
      <c r="A388" t="s">
        <v>390</v>
      </c>
    </row>
    <row r="389" spans="1:1" x14ac:dyDescent="0.25">
      <c r="A389" t="s">
        <v>391</v>
      </c>
    </row>
    <row r="390" spans="1:1" x14ac:dyDescent="0.25">
      <c r="A390" t="s">
        <v>392</v>
      </c>
    </row>
    <row r="391" spans="1:1" x14ac:dyDescent="0.25">
      <c r="A391" t="s">
        <v>393</v>
      </c>
    </row>
    <row r="392" spans="1:1" x14ac:dyDescent="0.25">
      <c r="A392" t="s">
        <v>394</v>
      </c>
    </row>
    <row r="393" spans="1:1" x14ac:dyDescent="0.25">
      <c r="A393" t="s">
        <v>395</v>
      </c>
    </row>
    <row r="394" spans="1:1" x14ac:dyDescent="0.25">
      <c r="A394" t="s">
        <v>396</v>
      </c>
    </row>
    <row r="395" spans="1:1" x14ac:dyDescent="0.25">
      <c r="A395" t="s">
        <v>397</v>
      </c>
    </row>
    <row r="396" spans="1:1" x14ac:dyDescent="0.25">
      <c r="A396" t="s">
        <v>398</v>
      </c>
    </row>
    <row r="397" spans="1:1" x14ac:dyDescent="0.25">
      <c r="A397" t="s">
        <v>399</v>
      </c>
    </row>
    <row r="398" spans="1:1" x14ac:dyDescent="0.25">
      <c r="A398" t="s">
        <v>400</v>
      </c>
    </row>
    <row r="399" spans="1:1" x14ac:dyDescent="0.25">
      <c r="A399" t="s">
        <v>401</v>
      </c>
    </row>
    <row r="400" spans="1:1" x14ac:dyDescent="0.25">
      <c r="A400" t="s">
        <v>402</v>
      </c>
    </row>
    <row r="401" spans="1:1" x14ac:dyDescent="0.25">
      <c r="A401" t="s">
        <v>403</v>
      </c>
    </row>
    <row r="402" spans="1:1" x14ac:dyDescent="0.25">
      <c r="A402" t="s">
        <v>404</v>
      </c>
    </row>
    <row r="403" spans="1:1" x14ac:dyDescent="0.25">
      <c r="A403" t="s">
        <v>405</v>
      </c>
    </row>
    <row r="404" spans="1:1" x14ac:dyDescent="0.25">
      <c r="A404" t="s">
        <v>406</v>
      </c>
    </row>
    <row r="405" spans="1:1" x14ac:dyDescent="0.25">
      <c r="A405" t="s">
        <v>407</v>
      </c>
    </row>
    <row r="406" spans="1:1" x14ac:dyDescent="0.25">
      <c r="A406" t="s">
        <v>408</v>
      </c>
    </row>
    <row r="407" spans="1:1" x14ac:dyDescent="0.25">
      <c r="A407" t="s">
        <v>409</v>
      </c>
    </row>
    <row r="408" spans="1:1" x14ac:dyDescent="0.25">
      <c r="A408" t="s">
        <v>410</v>
      </c>
    </row>
    <row r="409" spans="1:1" x14ac:dyDescent="0.25">
      <c r="A409" t="s">
        <v>411</v>
      </c>
    </row>
    <row r="410" spans="1:1" x14ac:dyDescent="0.25">
      <c r="A410" t="s">
        <v>412</v>
      </c>
    </row>
    <row r="411" spans="1:1" x14ac:dyDescent="0.25">
      <c r="A411" t="s">
        <v>413</v>
      </c>
    </row>
    <row r="412" spans="1:1" x14ac:dyDescent="0.25">
      <c r="A412" t="s">
        <v>414</v>
      </c>
    </row>
    <row r="413" spans="1:1" x14ac:dyDescent="0.25">
      <c r="A413" t="s">
        <v>415</v>
      </c>
    </row>
    <row r="414" spans="1:1" x14ac:dyDescent="0.25">
      <c r="A414" t="s">
        <v>416</v>
      </c>
    </row>
    <row r="415" spans="1:1" x14ac:dyDescent="0.25">
      <c r="A415" t="s">
        <v>417</v>
      </c>
    </row>
    <row r="416" spans="1:1" x14ac:dyDescent="0.25">
      <c r="A416" t="s">
        <v>418</v>
      </c>
    </row>
    <row r="417" spans="1:1" x14ac:dyDescent="0.25">
      <c r="A417" t="s">
        <v>419</v>
      </c>
    </row>
    <row r="418" spans="1:1" x14ac:dyDescent="0.25">
      <c r="A418" t="s">
        <v>420</v>
      </c>
    </row>
    <row r="419" spans="1:1" x14ac:dyDescent="0.25">
      <c r="A419" t="s">
        <v>421</v>
      </c>
    </row>
    <row r="420" spans="1:1" x14ac:dyDescent="0.25">
      <c r="A420" t="s">
        <v>422</v>
      </c>
    </row>
    <row r="421" spans="1:1" x14ac:dyDescent="0.25">
      <c r="A421" t="s">
        <v>423</v>
      </c>
    </row>
    <row r="422" spans="1:1" x14ac:dyDescent="0.25">
      <c r="A422" t="s">
        <v>424</v>
      </c>
    </row>
    <row r="423" spans="1:1" x14ac:dyDescent="0.25">
      <c r="A423" t="s">
        <v>425</v>
      </c>
    </row>
    <row r="424" spans="1:1" x14ac:dyDescent="0.25">
      <c r="A424" t="s">
        <v>426</v>
      </c>
    </row>
    <row r="425" spans="1:1" x14ac:dyDescent="0.25">
      <c r="A425" t="s">
        <v>610</v>
      </c>
    </row>
    <row r="426" spans="1:1" x14ac:dyDescent="0.25">
      <c r="A426" t="s">
        <v>427</v>
      </c>
    </row>
    <row r="427" spans="1:1" x14ac:dyDescent="0.25">
      <c r="A427" t="s">
        <v>428</v>
      </c>
    </row>
    <row r="428" spans="1:1" x14ac:dyDescent="0.25">
      <c r="A428" t="s">
        <v>429</v>
      </c>
    </row>
    <row r="429" spans="1:1" x14ac:dyDescent="0.25">
      <c r="A429" t="s">
        <v>430</v>
      </c>
    </row>
    <row r="430" spans="1:1" x14ac:dyDescent="0.25">
      <c r="A430" t="s">
        <v>431</v>
      </c>
    </row>
    <row r="431" spans="1:1" x14ac:dyDescent="0.25">
      <c r="A431" t="s">
        <v>432</v>
      </c>
    </row>
    <row r="432" spans="1:1" x14ac:dyDescent="0.25">
      <c r="A432" t="s">
        <v>433</v>
      </c>
    </row>
    <row r="433" spans="1:1" x14ac:dyDescent="0.25">
      <c r="A433" t="s">
        <v>434</v>
      </c>
    </row>
    <row r="434" spans="1:1" x14ac:dyDescent="0.25">
      <c r="A434" t="s">
        <v>435</v>
      </c>
    </row>
    <row r="435" spans="1:1" x14ac:dyDescent="0.25">
      <c r="A435" t="s">
        <v>436</v>
      </c>
    </row>
    <row r="436" spans="1:1" x14ac:dyDescent="0.25">
      <c r="A436" t="s">
        <v>437</v>
      </c>
    </row>
    <row r="437" spans="1:1" x14ac:dyDescent="0.25">
      <c r="A437" t="s">
        <v>438</v>
      </c>
    </row>
    <row r="438" spans="1:1" x14ac:dyDescent="0.25">
      <c r="A438" t="s">
        <v>439</v>
      </c>
    </row>
    <row r="439" spans="1:1" x14ac:dyDescent="0.25">
      <c r="A439" t="s">
        <v>440</v>
      </c>
    </row>
    <row r="440" spans="1:1" x14ac:dyDescent="0.25">
      <c r="A440" t="s">
        <v>441</v>
      </c>
    </row>
    <row r="441" spans="1:1" x14ac:dyDescent="0.25">
      <c r="A441" t="s">
        <v>442</v>
      </c>
    </row>
    <row r="442" spans="1:1" x14ac:dyDescent="0.25">
      <c r="A442" t="s">
        <v>443</v>
      </c>
    </row>
    <row r="443" spans="1:1" x14ac:dyDescent="0.25">
      <c r="A443" t="s">
        <v>607</v>
      </c>
    </row>
    <row r="444" spans="1:1" x14ac:dyDescent="0.25">
      <c r="A444" t="s">
        <v>444</v>
      </c>
    </row>
    <row r="445" spans="1:1" x14ac:dyDescent="0.25">
      <c r="A445" t="s">
        <v>608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604</v>
      </c>
    </row>
    <row r="509" spans="1:1" x14ac:dyDescent="0.25">
      <c r="A509" t="s">
        <v>507</v>
      </c>
    </row>
    <row r="510" spans="1:1" x14ac:dyDescent="0.25">
      <c r="A510" t="s">
        <v>508</v>
      </c>
    </row>
    <row r="511" spans="1:1" x14ac:dyDescent="0.25">
      <c r="A511" t="s">
        <v>509</v>
      </c>
    </row>
    <row r="512" spans="1:1" x14ac:dyDescent="0.25">
      <c r="A512" t="s">
        <v>510</v>
      </c>
    </row>
    <row r="513" spans="1:1" x14ac:dyDescent="0.25">
      <c r="A513" t="s">
        <v>511</v>
      </c>
    </row>
    <row r="514" spans="1:1" x14ac:dyDescent="0.25">
      <c r="A514" t="s">
        <v>512</v>
      </c>
    </row>
    <row r="515" spans="1:1" x14ac:dyDescent="0.25">
      <c r="A515" t="s">
        <v>513</v>
      </c>
    </row>
    <row r="516" spans="1:1" x14ac:dyDescent="0.25">
      <c r="A516" t="s">
        <v>514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517</v>
      </c>
    </row>
    <row r="520" spans="1:1" x14ac:dyDescent="0.25">
      <c r="A520" t="s">
        <v>518</v>
      </c>
    </row>
    <row r="521" spans="1:1" x14ac:dyDescent="0.25">
      <c r="A521" t="s">
        <v>519</v>
      </c>
    </row>
    <row r="522" spans="1:1" x14ac:dyDescent="0.25">
      <c r="A522" t="s">
        <v>520</v>
      </c>
    </row>
    <row r="523" spans="1:1" x14ac:dyDescent="0.25">
      <c r="A523" t="s">
        <v>521</v>
      </c>
    </row>
    <row r="524" spans="1:1" x14ac:dyDescent="0.25">
      <c r="A524" t="s">
        <v>522</v>
      </c>
    </row>
    <row r="525" spans="1:1" x14ac:dyDescent="0.25">
      <c r="A525" t="s">
        <v>523</v>
      </c>
    </row>
    <row r="526" spans="1:1" x14ac:dyDescent="0.25">
      <c r="A526" t="s">
        <v>524</v>
      </c>
    </row>
    <row r="527" spans="1:1" x14ac:dyDescent="0.25">
      <c r="A527" t="s">
        <v>525</v>
      </c>
    </row>
    <row r="528" spans="1:1" x14ac:dyDescent="0.25">
      <c r="A528" t="s">
        <v>526</v>
      </c>
    </row>
    <row r="529" spans="1:1" x14ac:dyDescent="0.25">
      <c r="A529" t="s">
        <v>527</v>
      </c>
    </row>
    <row r="530" spans="1:1" x14ac:dyDescent="0.25">
      <c r="A530" t="s">
        <v>528</v>
      </c>
    </row>
    <row r="531" spans="1:1" x14ac:dyDescent="0.25">
      <c r="A531" t="s">
        <v>529</v>
      </c>
    </row>
    <row r="532" spans="1:1" x14ac:dyDescent="0.25">
      <c r="A532" t="s">
        <v>530</v>
      </c>
    </row>
    <row r="533" spans="1:1" x14ac:dyDescent="0.25">
      <c r="A533" t="s">
        <v>531</v>
      </c>
    </row>
    <row r="534" spans="1:1" x14ac:dyDescent="0.25">
      <c r="A534" t="s">
        <v>532</v>
      </c>
    </row>
    <row r="535" spans="1:1" x14ac:dyDescent="0.25">
      <c r="A535" t="s">
        <v>533</v>
      </c>
    </row>
    <row r="536" spans="1:1" x14ac:dyDescent="0.25">
      <c r="A536" t="s">
        <v>534</v>
      </c>
    </row>
    <row r="537" spans="1:1" x14ac:dyDescent="0.25">
      <c r="A537" t="s">
        <v>535</v>
      </c>
    </row>
    <row r="538" spans="1:1" x14ac:dyDescent="0.25">
      <c r="A538" t="s">
        <v>536</v>
      </c>
    </row>
    <row r="539" spans="1:1" x14ac:dyDescent="0.25">
      <c r="A539" t="s">
        <v>537</v>
      </c>
    </row>
    <row r="540" spans="1:1" x14ac:dyDescent="0.25">
      <c r="A540" t="s">
        <v>538</v>
      </c>
    </row>
    <row r="541" spans="1:1" x14ac:dyDescent="0.25">
      <c r="A541" t="s">
        <v>539</v>
      </c>
    </row>
    <row r="542" spans="1:1" x14ac:dyDescent="0.25">
      <c r="A542" t="s">
        <v>540</v>
      </c>
    </row>
    <row r="543" spans="1:1" x14ac:dyDescent="0.25">
      <c r="A543" t="s">
        <v>541</v>
      </c>
    </row>
    <row r="544" spans="1:1" x14ac:dyDescent="0.25">
      <c r="A544" t="s">
        <v>542</v>
      </c>
    </row>
    <row r="545" spans="1:1" x14ac:dyDescent="0.25">
      <c r="A545" t="s">
        <v>543</v>
      </c>
    </row>
    <row r="546" spans="1:1" x14ac:dyDescent="0.25">
      <c r="A546" t="s">
        <v>544</v>
      </c>
    </row>
    <row r="547" spans="1:1" x14ac:dyDescent="0.25">
      <c r="A547" t="s">
        <v>545</v>
      </c>
    </row>
    <row r="548" spans="1:1" x14ac:dyDescent="0.25">
      <c r="A548" t="s">
        <v>546</v>
      </c>
    </row>
    <row r="549" spans="1:1" x14ac:dyDescent="0.25">
      <c r="A549" t="s">
        <v>547</v>
      </c>
    </row>
    <row r="550" spans="1:1" x14ac:dyDescent="0.25">
      <c r="A550" t="s">
        <v>548</v>
      </c>
    </row>
    <row r="551" spans="1:1" x14ac:dyDescent="0.25">
      <c r="A551" t="s">
        <v>549</v>
      </c>
    </row>
    <row r="552" spans="1:1" x14ac:dyDescent="0.25">
      <c r="A552" t="s">
        <v>550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554</v>
      </c>
    </row>
    <row r="557" spans="1:1" x14ac:dyDescent="0.25">
      <c r="A557" t="s">
        <v>555</v>
      </c>
    </row>
    <row r="558" spans="1:1" x14ac:dyDescent="0.25">
      <c r="A558" t="s">
        <v>556</v>
      </c>
    </row>
    <row r="559" spans="1:1" x14ac:dyDescent="0.25">
      <c r="A559" t="s">
        <v>557</v>
      </c>
    </row>
    <row r="560" spans="1:1" x14ac:dyDescent="0.25">
      <c r="A560" t="s">
        <v>558</v>
      </c>
    </row>
    <row r="561" spans="1:1" x14ac:dyDescent="0.25">
      <c r="A561" t="s">
        <v>559</v>
      </c>
    </row>
    <row r="562" spans="1:1" x14ac:dyDescent="0.25">
      <c r="A562" t="s">
        <v>560</v>
      </c>
    </row>
    <row r="563" spans="1:1" x14ac:dyDescent="0.25">
      <c r="A563" t="s">
        <v>561</v>
      </c>
    </row>
    <row r="564" spans="1:1" x14ac:dyDescent="0.25">
      <c r="A564" t="s">
        <v>562</v>
      </c>
    </row>
    <row r="565" spans="1:1" x14ac:dyDescent="0.25">
      <c r="A565" t="s">
        <v>563</v>
      </c>
    </row>
    <row r="566" spans="1:1" x14ac:dyDescent="0.25">
      <c r="A566" t="s">
        <v>564</v>
      </c>
    </row>
    <row r="567" spans="1:1" x14ac:dyDescent="0.25">
      <c r="A567" t="s">
        <v>565</v>
      </c>
    </row>
    <row r="568" spans="1:1" x14ac:dyDescent="0.25">
      <c r="A568" t="s">
        <v>566</v>
      </c>
    </row>
    <row r="569" spans="1:1" x14ac:dyDescent="0.25">
      <c r="A569" t="s">
        <v>567</v>
      </c>
    </row>
    <row r="570" spans="1:1" x14ac:dyDescent="0.25">
      <c r="A570" t="s">
        <v>568</v>
      </c>
    </row>
    <row r="571" spans="1:1" x14ac:dyDescent="0.25">
      <c r="A571" t="s">
        <v>569</v>
      </c>
    </row>
    <row r="572" spans="1:1" x14ac:dyDescent="0.25">
      <c r="A572" t="s">
        <v>570</v>
      </c>
    </row>
    <row r="573" spans="1:1" x14ac:dyDescent="0.25">
      <c r="A573" t="s">
        <v>571</v>
      </c>
    </row>
    <row r="574" spans="1:1" x14ac:dyDescent="0.25">
      <c r="A574" t="s">
        <v>572</v>
      </c>
    </row>
    <row r="575" spans="1:1" x14ac:dyDescent="0.25">
      <c r="A575" t="s">
        <v>573</v>
      </c>
    </row>
    <row r="576" spans="1:1" x14ac:dyDescent="0.25">
      <c r="A576" t="s">
        <v>574</v>
      </c>
    </row>
    <row r="577" spans="1:1" x14ac:dyDescent="0.25">
      <c r="A577" t="s">
        <v>575</v>
      </c>
    </row>
    <row r="578" spans="1:1" x14ac:dyDescent="0.25">
      <c r="A578" t="s">
        <v>576</v>
      </c>
    </row>
    <row r="579" spans="1:1" x14ac:dyDescent="0.25">
      <c r="A579" t="s">
        <v>577</v>
      </c>
    </row>
    <row r="580" spans="1:1" x14ac:dyDescent="0.25">
      <c r="A580" t="s">
        <v>599</v>
      </c>
    </row>
    <row r="581" spans="1:1" x14ac:dyDescent="0.25">
      <c r="A581" t="s">
        <v>578</v>
      </c>
    </row>
    <row r="582" spans="1:1" x14ac:dyDescent="0.25">
      <c r="A582" t="s">
        <v>579</v>
      </c>
    </row>
    <row r="583" spans="1:1" x14ac:dyDescent="0.25">
      <c r="A583" t="s">
        <v>580</v>
      </c>
    </row>
    <row r="584" spans="1:1" x14ac:dyDescent="0.25">
      <c r="A584" t="s">
        <v>581</v>
      </c>
    </row>
    <row r="585" spans="1:1" x14ac:dyDescent="0.25">
      <c r="A585" t="s">
        <v>582</v>
      </c>
    </row>
    <row r="586" spans="1:1" x14ac:dyDescent="0.25">
      <c r="A586" t="s">
        <v>583</v>
      </c>
    </row>
    <row r="587" spans="1:1" x14ac:dyDescent="0.25">
      <c r="A587" t="s">
        <v>584</v>
      </c>
    </row>
    <row r="588" spans="1:1" x14ac:dyDescent="0.25">
      <c r="A588" t="s">
        <v>585</v>
      </c>
    </row>
    <row r="589" spans="1:1" x14ac:dyDescent="0.25">
      <c r="A589" t="s">
        <v>586</v>
      </c>
    </row>
    <row r="590" spans="1:1" x14ac:dyDescent="0.25">
      <c r="A590" t="s">
        <v>587</v>
      </c>
    </row>
    <row r="591" spans="1:1" x14ac:dyDescent="0.25">
      <c r="A591" t="s">
        <v>588</v>
      </c>
    </row>
    <row r="592" spans="1:1" x14ac:dyDescent="0.25">
      <c r="A592" t="s">
        <v>589</v>
      </c>
    </row>
    <row r="593" spans="1:1" x14ac:dyDescent="0.25">
      <c r="A593" t="s">
        <v>590</v>
      </c>
    </row>
    <row r="594" spans="1:1" x14ac:dyDescent="0.25">
      <c r="A594" t="s">
        <v>600</v>
      </c>
    </row>
    <row r="595" spans="1:1" x14ac:dyDescent="0.25">
      <c r="A595" t="s">
        <v>591</v>
      </c>
    </row>
    <row r="596" spans="1:1" x14ac:dyDescent="0.25">
      <c r="A596" t="s">
        <v>592</v>
      </c>
    </row>
    <row r="597" spans="1:1" x14ac:dyDescent="0.25">
      <c r="A597" t="s">
        <v>593</v>
      </c>
    </row>
    <row r="598" spans="1:1" x14ac:dyDescent="0.25">
      <c r="A598" t="s">
        <v>594</v>
      </c>
    </row>
    <row r="599" spans="1:1" x14ac:dyDescent="0.25">
      <c r="A599" t="s">
        <v>595</v>
      </c>
    </row>
    <row r="600" spans="1:1" x14ac:dyDescent="0.25">
      <c r="A600" t="s">
        <v>596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N13"/>
  <sheetViews>
    <sheetView zoomScaleNormal="100" zoomScaleSheetLayoutView="98" workbookViewId="0">
      <selection activeCell="G9" sqref="G9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1.85546875" style="8" customWidth="1"/>
    <col min="4" max="5" width="13.85546875" style="8" customWidth="1"/>
    <col min="6" max="6" width="11.42578125" style="8" customWidth="1"/>
    <col min="7" max="7" width="16.5703125" style="8" customWidth="1"/>
    <col min="8" max="8" width="12" style="8" customWidth="1"/>
    <col min="9" max="9" width="14.42578125" style="8" customWidth="1"/>
    <col min="10" max="12" width="11.42578125" style="8" customWidth="1"/>
    <col min="13" max="13" width="14.5703125" style="8" customWidth="1"/>
    <col min="14" max="14" width="10.5703125" style="8" customWidth="1"/>
    <col min="15" max="16384" width="8.85546875" style="8"/>
  </cols>
  <sheetData>
    <row r="1" spans="1:14" ht="15" x14ac:dyDescent="0.25">
      <c r="A1" s="77" t="s">
        <v>675</v>
      </c>
      <c r="B1" s="77"/>
      <c r="C1" s="7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 ht="15" x14ac:dyDescent="0.25">
      <c r="A3" s="15" t="s">
        <v>1</v>
      </c>
      <c r="B3" s="84"/>
      <c r="C3" s="85"/>
      <c r="D3" s="85"/>
      <c r="E3" s="85"/>
      <c r="F3" s="85"/>
      <c r="G3" s="86"/>
      <c r="H3" s="15" t="s">
        <v>0</v>
      </c>
      <c r="I3" s="28"/>
      <c r="J3" s="27"/>
    </row>
    <row r="4" spans="1:14" ht="15" x14ac:dyDescent="0.25">
      <c r="A4" s="15" t="s">
        <v>2</v>
      </c>
      <c r="B4" s="87" t="s">
        <v>705</v>
      </c>
      <c r="C4" s="88"/>
      <c r="D4" s="88"/>
      <c r="E4" s="88"/>
      <c r="F4" s="88"/>
      <c r="G4" s="88"/>
      <c r="H4" s="88"/>
      <c r="I4" s="89"/>
    </row>
    <row r="6" spans="1:14" s="11" customFormat="1" ht="102.75" customHeight="1" x14ac:dyDescent="0.25">
      <c r="A6" s="9" t="s">
        <v>682</v>
      </c>
      <c r="B6" s="3" t="s">
        <v>10</v>
      </c>
      <c r="C6" s="1" t="s">
        <v>12</v>
      </c>
      <c r="D6" s="3" t="s">
        <v>685</v>
      </c>
      <c r="E6" s="69" t="s">
        <v>767</v>
      </c>
      <c r="F6" s="1" t="s">
        <v>686</v>
      </c>
      <c r="G6" s="1" t="s">
        <v>709</v>
      </c>
      <c r="H6" s="1" t="s">
        <v>687</v>
      </c>
      <c r="I6" s="1" t="s">
        <v>5</v>
      </c>
      <c r="J6" s="1" t="s">
        <v>688</v>
      </c>
      <c r="K6" s="1" t="s">
        <v>689</v>
      </c>
      <c r="L6" s="16" t="s">
        <v>681</v>
      </c>
      <c r="M6" s="16" t="s">
        <v>683</v>
      </c>
      <c r="N6" s="10" t="s">
        <v>684</v>
      </c>
    </row>
    <row r="7" spans="1:14" ht="29.25" customHeight="1" x14ac:dyDescent="0.2">
      <c r="A7" s="22" t="s">
        <v>672</v>
      </c>
      <c r="B7" s="4"/>
      <c r="C7" s="4"/>
      <c r="D7" s="5"/>
      <c r="E7" s="5"/>
      <c r="F7" s="5"/>
      <c r="G7" s="5"/>
      <c r="H7" s="5"/>
      <c r="I7" s="5"/>
      <c r="J7" s="5"/>
      <c r="K7" s="5"/>
      <c r="L7" s="12">
        <f t="shared" ref="L7:L11" si="0">SUM(D7:K7)</f>
        <v>0</v>
      </c>
      <c r="M7" s="6"/>
      <c r="N7" s="14">
        <f>L7-M7</f>
        <v>0</v>
      </c>
    </row>
    <row r="8" spans="1:14" ht="15" customHeight="1" x14ac:dyDescent="0.2">
      <c r="A8" s="22" t="s">
        <v>706</v>
      </c>
      <c r="B8" s="4"/>
      <c r="C8" s="4"/>
      <c r="D8" s="5"/>
      <c r="E8" s="5"/>
      <c r="F8" s="5"/>
      <c r="G8" s="5"/>
      <c r="H8" s="5"/>
      <c r="I8" s="5"/>
      <c r="J8" s="5"/>
      <c r="K8" s="5"/>
      <c r="L8" s="12">
        <f t="shared" si="0"/>
        <v>0</v>
      </c>
      <c r="M8" s="6"/>
      <c r="N8" s="14">
        <f t="shared" ref="N8:N11" si="1">L8-M8</f>
        <v>0</v>
      </c>
    </row>
    <row r="9" spans="1:14" ht="101.25" x14ac:dyDescent="0.2">
      <c r="A9" s="29" t="s">
        <v>707</v>
      </c>
      <c r="B9" s="4"/>
      <c r="C9" s="4"/>
      <c r="D9" s="5"/>
      <c r="E9" s="5"/>
      <c r="F9" s="5"/>
      <c r="G9" s="5"/>
      <c r="H9" s="5"/>
      <c r="I9" s="5"/>
      <c r="J9" s="5"/>
      <c r="K9" s="5"/>
      <c r="L9" s="12">
        <f t="shared" si="0"/>
        <v>0</v>
      </c>
      <c r="M9" s="6"/>
      <c r="N9" s="14">
        <f t="shared" si="1"/>
        <v>0</v>
      </c>
    </row>
    <row r="10" spans="1:14" ht="38.1" customHeight="1" x14ac:dyDescent="0.2">
      <c r="A10" s="22" t="s">
        <v>708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12">
        <f t="shared" si="0"/>
        <v>0</v>
      </c>
      <c r="M10" s="6"/>
      <c r="N10" s="14">
        <f t="shared" si="1"/>
        <v>0</v>
      </c>
    </row>
    <row r="11" spans="1:14" ht="24.6" customHeight="1" x14ac:dyDescent="0.2">
      <c r="A11" s="22" t="s">
        <v>668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12">
        <f t="shared" si="0"/>
        <v>0</v>
      </c>
      <c r="M11" s="6"/>
      <c r="N11" s="14">
        <f t="shared" si="1"/>
        <v>0</v>
      </c>
    </row>
    <row r="12" spans="1:14" ht="15.75" customHeight="1" thickBot="1" x14ac:dyDescent="0.25">
      <c r="A12" s="81" t="s">
        <v>6</v>
      </c>
      <c r="B12" s="82"/>
      <c r="C12" s="83"/>
      <c r="D12" s="13">
        <f t="shared" ref="D12:N12" si="2">SUM(D7:D11)</f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3">
        <f t="shared" si="2"/>
        <v>0</v>
      </c>
      <c r="M12" s="13">
        <f t="shared" si="2"/>
        <v>0</v>
      </c>
      <c r="N12" s="18">
        <f t="shared" si="2"/>
        <v>0</v>
      </c>
    </row>
    <row r="13" spans="1:14" ht="67.5" x14ac:dyDescent="0.2">
      <c r="J13" s="21" t="str">
        <f>IF(L12=0,"",IF(J12/L12&gt;0.15,"SUPERA 15%",))</f>
        <v/>
      </c>
      <c r="N13" s="26" t="str">
        <f>IF(N12&gt;72000,"IMPORT SUPERIOR A 72.000","assegureu-vos que aquest import coincideix amb l'import sol·licitat")</f>
        <v>assegureu-vos que aquest import coincideix amb l'import sol·licitat</v>
      </c>
    </row>
  </sheetData>
  <sheetProtection algorithmName="SHA-512" hashValue="+/TMhi2+AYygyxmm7g30O0W+g059ct/0YYGSt4lzuS79XoZZ0ZoVzWagjB8COOCeFhOeErEUBplKEV1t1i+ONg==" saltValue="BqhljrgLdHd1CIgyU3ieDw==" spinCount="100000" sheet="1" formatColumns="0" formatRows="0" autoFilter="0"/>
  <mergeCells count="4">
    <mergeCell ref="A1:C1"/>
    <mergeCell ref="B3:G3"/>
    <mergeCell ref="A12:C12"/>
    <mergeCell ref="B4:I4"/>
  </mergeCells>
  <dataValidations count="3">
    <dataValidation type="decimal" operator="greaterThanOrEqual" allowBlank="1" showInputMessage="1" showErrorMessage="1" sqref="D7:K11 M7:M11">
      <formula1>0</formula1>
    </dataValidation>
    <dataValidation type="textLength" operator="equal" allowBlank="1" showInputMessage="1" showErrorMessage="1" sqref="I3">
      <formula1>9</formula1>
    </dataValidation>
    <dataValidation type="date" allowBlank="1" showInputMessage="1" showErrorMessage="1" error="La data no està compresa dins el període d'actuacions subvencionable" sqref="B7:C11">
      <formula1>45231</formula1>
      <formula2>45596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zoomScaleSheetLayoutView="98" workbookViewId="0">
      <selection activeCell="H7" sqref="H7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1.85546875" style="8" customWidth="1"/>
    <col min="4" max="5" width="13.85546875" style="8" customWidth="1"/>
    <col min="6" max="6" width="11.42578125" style="8" customWidth="1"/>
    <col min="7" max="7" width="16.5703125" style="8" customWidth="1"/>
    <col min="8" max="8" width="12" style="8" customWidth="1"/>
    <col min="9" max="9" width="14.42578125" style="8" customWidth="1"/>
    <col min="10" max="12" width="11.42578125" style="8" customWidth="1"/>
    <col min="13" max="13" width="14.5703125" style="8" customWidth="1"/>
    <col min="14" max="14" width="10.5703125" style="8" customWidth="1"/>
    <col min="15" max="16384" width="8.85546875" style="8"/>
  </cols>
  <sheetData>
    <row r="1" spans="1:14" ht="15" x14ac:dyDescent="0.25">
      <c r="A1" s="77" t="s">
        <v>758</v>
      </c>
      <c r="B1" s="77"/>
      <c r="C1" s="7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 ht="15" x14ac:dyDescent="0.25">
      <c r="A3" s="15" t="s">
        <v>1</v>
      </c>
      <c r="B3" s="84"/>
      <c r="C3" s="85"/>
      <c r="D3" s="85"/>
      <c r="E3" s="85"/>
      <c r="F3" s="85"/>
      <c r="G3" s="86"/>
      <c r="H3" s="15" t="s">
        <v>0</v>
      </c>
      <c r="I3" s="28"/>
      <c r="J3" s="27"/>
    </row>
    <row r="4" spans="1:14" ht="15" x14ac:dyDescent="0.25">
      <c r="A4" s="15" t="s">
        <v>2</v>
      </c>
      <c r="B4" s="90" t="s">
        <v>759</v>
      </c>
      <c r="C4" s="91"/>
      <c r="D4" s="91"/>
      <c r="E4" s="91"/>
      <c r="F4" s="91"/>
      <c r="G4" s="91"/>
      <c r="H4" s="91"/>
      <c r="I4" s="92"/>
    </row>
    <row r="6" spans="1:14" s="11" customFormat="1" ht="102.75" customHeight="1" x14ac:dyDescent="0.25">
      <c r="A6" s="62" t="s">
        <v>682</v>
      </c>
      <c r="B6" s="3" t="s">
        <v>10</v>
      </c>
      <c r="C6" s="1" t="s">
        <v>12</v>
      </c>
      <c r="D6" s="3" t="s">
        <v>685</v>
      </c>
      <c r="E6" s="69" t="s">
        <v>767</v>
      </c>
      <c r="F6" s="1" t="s">
        <v>686</v>
      </c>
      <c r="G6" s="1" t="s">
        <v>709</v>
      </c>
      <c r="H6" s="1" t="s">
        <v>687</v>
      </c>
      <c r="I6" s="1" t="s">
        <v>5</v>
      </c>
      <c r="J6" s="1" t="s">
        <v>688</v>
      </c>
      <c r="K6" s="1" t="s">
        <v>689</v>
      </c>
      <c r="L6" s="61" t="s">
        <v>681</v>
      </c>
      <c r="M6" s="61" t="s">
        <v>683</v>
      </c>
      <c r="N6" s="10" t="s">
        <v>684</v>
      </c>
    </row>
    <row r="7" spans="1:14" ht="39" customHeight="1" x14ac:dyDescent="0.2">
      <c r="A7" s="22" t="s">
        <v>672</v>
      </c>
      <c r="B7" s="4"/>
      <c r="C7" s="4"/>
      <c r="D7" s="5"/>
      <c r="E7" s="5"/>
      <c r="F7" s="5"/>
      <c r="G7" s="5"/>
      <c r="H7" s="5"/>
      <c r="I7" s="5"/>
      <c r="J7" s="5"/>
      <c r="K7" s="5"/>
      <c r="L7" s="12">
        <f t="shared" ref="L7:L12" si="0">SUM(D7:K7)</f>
        <v>0</v>
      </c>
      <c r="M7" s="6"/>
      <c r="N7" s="14">
        <f>L7-M7</f>
        <v>0</v>
      </c>
    </row>
    <row r="8" spans="1:14" ht="81" customHeight="1" x14ac:dyDescent="0.2">
      <c r="A8" s="29" t="s">
        <v>760</v>
      </c>
      <c r="B8" s="4"/>
      <c r="C8" s="4"/>
      <c r="D8" s="5"/>
      <c r="E8" s="5"/>
      <c r="F8" s="5"/>
      <c r="G8" s="5"/>
      <c r="H8" s="5"/>
      <c r="I8" s="5"/>
      <c r="J8" s="5"/>
      <c r="K8" s="5"/>
      <c r="L8" s="12">
        <f t="shared" si="0"/>
        <v>0</v>
      </c>
      <c r="M8" s="6"/>
      <c r="N8" s="14">
        <f t="shared" ref="N8:N12" si="1">L8-M8</f>
        <v>0</v>
      </c>
    </row>
    <row r="9" spans="1:14" ht="102" customHeight="1" x14ac:dyDescent="0.2">
      <c r="A9" s="29" t="s">
        <v>761</v>
      </c>
      <c r="B9" s="4"/>
      <c r="C9" s="4"/>
      <c r="D9" s="5"/>
      <c r="E9" s="5"/>
      <c r="F9" s="5"/>
      <c r="G9" s="5"/>
      <c r="H9" s="5"/>
      <c r="I9" s="5"/>
      <c r="J9" s="5"/>
      <c r="K9" s="5"/>
      <c r="L9" s="12">
        <f t="shared" si="0"/>
        <v>0</v>
      </c>
      <c r="M9" s="6"/>
      <c r="N9" s="14">
        <f t="shared" si="1"/>
        <v>0</v>
      </c>
    </row>
    <row r="10" spans="1:14" ht="80.25" customHeight="1" x14ac:dyDescent="0.2">
      <c r="A10" s="29" t="s">
        <v>762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12">
        <f t="shared" si="0"/>
        <v>0</v>
      </c>
      <c r="M10" s="6"/>
      <c r="N10" s="14">
        <f t="shared" si="1"/>
        <v>0</v>
      </c>
    </row>
    <row r="11" spans="1:14" ht="43.5" customHeight="1" x14ac:dyDescent="0.2">
      <c r="A11" s="22" t="s">
        <v>763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12">
        <f t="shared" si="0"/>
        <v>0</v>
      </c>
      <c r="M11" s="6"/>
      <c r="N11" s="14">
        <f t="shared" si="1"/>
        <v>0</v>
      </c>
    </row>
    <row r="12" spans="1:14" ht="39" customHeight="1" x14ac:dyDescent="0.2">
      <c r="A12" s="22" t="s">
        <v>671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12">
        <f t="shared" si="0"/>
        <v>0</v>
      </c>
      <c r="M12" s="6"/>
      <c r="N12" s="14">
        <f t="shared" si="1"/>
        <v>0</v>
      </c>
    </row>
    <row r="13" spans="1:14" ht="15.75" customHeight="1" thickBot="1" x14ac:dyDescent="0.25">
      <c r="A13" s="81" t="s">
        <v>6</v>
      </c>
      <c r="B13" s="82"/>
      <c r="C13" s="83"/>
      <c r="D13" s="13">
        <f t="shared" ref="D13:N13" si="2">SUM(D7:D12)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8">
        <f t="shared" si="2"/>
        <v>0</v>
      </c>
    </row>
    <row r="14" spans="1:14" ht="67.5" x14ac:dyDescent="0.2">
      <c r="J14" s="21" t="str">
        <f>IF(L13=0,"",IF(J13/L13&gt;0.15,"SUPERA 15%",))</f>
        <v/>
      </c>
      <c r="N14" s="26" t="str">
        <f>IF(N13&gt;36000,"IMPORT SUPERIOR A 36.000","assegureu-vos que aquest import coincideix amb l'import sol·licitat")</f>
        <v>assegureu-vos que aquest import coincideix amb l'import sol·licitat</v>
      </c>
    </row>
  </sheetData>
  <sheetProtection algorithmName="SHA-512" hashValue="BaKScrPBeCJz66RvVnpuJqADbHqHPhuXUyQOf7pRbmTjeYzJd6F98aj2mCAjtomCwx1r5X2B1ZvJ/XlTPGgzfg==" saltValue="qw7elOqAVCv6PlTLJyHlZg==" spinCount="100000" sheet="1" formatColumns="0" formatRows="0" autoFilter="0"/>
  <mergeCells count="4">
    <mergeCell ref="A1:C1"/>
    <mergeCell ref="B3:G3"/>
    <mergeCell ref="B4:I4"/>
    <mergeCell ref="A13:C13"/>
  </mergeCells>
  <dataValidations count="3">
    <dataValidation type="textLength" operator="equal" allowBlank="1" showInputMessage="1" showErrorMessage="1" sqref="I3">
      <formula1>9</formula1>
    </dataValidation>
    <dataValidation type="decimal" operator="greaterThanOrEqual" allowBlank="1" showInputMessage="1" showErrorMessage="1" sqref="M7:M12 D7:K12">
      <formula1>0</formula1>
    </dataValidation>
    <dataValidation type="date" allowBlank="1" showInputMessage="1" showErrorMessage="1" error="La data no està compresa dins el període d'actuacions subvencionable" sqref="B7:C12">
      <formula1>45231</formula1>
      <formula2>45596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N14"/>
  <sheetViews>
    <sheetView zoomScaleNormal="100" zoomScaleSheetLayoutView="98" workbookViewId="0">
      <selection activeCell="B3" sqref="B3:G3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5" width="14.140625" style="8" customWidth="1"/>
    <col min="6" max="6" width="11.42578125" style="8" customWidth="1"/>
    <col min="7" max="7" width="20.140625" style="8" customWidth="1"/>
    <col min="8" max="8" width="11.42578125" style="8" customWidth="1"/>
    <col min="9" max="9" width="13.85546875" style="8" customWidth="1"/>
    <col min="10" max="12" width="11.42578125" style="8" customWidth="1"/>
    <col min="13" max="13" width="14.42578125" style="8" customWidth="1"/>
    <col min="14" max="14" width="10.5703125" style="8" customWidth="1"/>
    <col min="15" max="16384" width="8.85546875" style="8"/>
  </cols>
  <sheetData>
    <row r="1" spans="1:14" ht="15" x14ac:dyDescent="0.25">
      <c r="A1" s="77" t="s">
        <v>676</v>
      </c>
      <c r="B1" s="77"/>
      <c r="C1" s="7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 ht="15" x14ac:dyDescent="0.25">
      <c r="A3" s="15" t="s">
        <v>1</v>
      </c>
      <c r="B3" s="84"/>
      <c r="C3" s="85"/>
      <c r="D3" s="85"/>
      <c r="E3" s="85"/>
      <c r="F3" s="85"/>
      <c r="G3" s="85"/>
      <c r="H3" s="15" t="s">
        <v>0</v>
      </c>
      <c r="I3" s="84"/>
      <c r="J3" s="86"/>
    </row>
    <row r="4" spans="1:14" ht="15" x14ac:dyDescent="0.25">
      <c r="A4" s="15" t="s">
        <v>2</v>
      </c>
      <c r="B4" s="93" t="s">
        <v>714</v>
      </c>
      <c r="C4" s="94"/>
      <c r="D4" s="94"/>
      <c r="E4" s="94"/>
      <c r="F4" s="94"/>
      <c r="G4" s="94"/>
      <c r="H4" s="94"/>
      <c r="I4" s="94"/>
      <c r="J4" s="95"/>
    </row>
    <row r="6" spans="1:14" s="11" customFormat="1" ht="99" customHeight="1" x14ac:dyDescent="0.25">
      <c r="A6" s="9" t="s">
        <v>682</v>
      </c>
      <c r="B6" s="3" t="s">
        <v>10</v>
      </c>
      <c r="C6" s="1" t="s">
        <v>12</v>
      </c>
      <c r="D6" s="3" t="s">
        <v>685</v>
      </c>
      <c r="E6" s="69" t="s">
        <v>767</v>
      </c>
      <c r="F6" s="1" t="s">
        <v>686</v>
      </c>
      <c r="G6" s="1" t="s">
        <v>711</v>
      </c>
      <c r="H6" s="1" t="s">
        <v>687</v>
      </c>
      <c r="I6" s="1" t="s">
        <v>5</v>
      </c>
      <c r="J6" s="1" t="s">
        <v>688</v>
      </c>
      <c r="K6" s="1" t="s">
        <v>689</v>
      </c>
      <c r="L6" s="16" t="s">
        <v>681</v>
      </c>
      <c r="M6" s="16" t="s">
        <v>683</v>
      </c>
      <c r="N6" s="10" t="s">
        <v>684</v>
      </c>
    </row>
    <row r="7" spans="1:14" ht="33.75" x14ac:dyDescent="0.2">
      <c r="A7" s="22" t="s">
        <v>715</v>
      </c>
      <c r="B7" s="4"/>
      <c r="C7" s="4"/>
      <c r="D7" s="5"/>
      <c r="E7" s="5"/>
      <c r="F7" s="5"/>
      <c r="G7" s="5"/>
      <c r="H7" s="5"/>
      <c r="I7" s="5"/>
      <c r="J7" s="5"/>
      <c r="K7" s="5"/>
      <c r="L7" s="12">
        <f t="shared" ref="L7:L12" si="0">SUM(D7:K7)</f>
        <v>0</v>
      </c>
      <c r="M7" s="6"/>
      <c r="N7" s="14">
        <f>L7-M7</f>
        <v>0</v>
      </c>
    </row>
    <row r="8" spans="1:14" ht="22.5" x14ac:dyDescent="0.2">
      <c r="A8" s="22" t="s">
        <v>716</v>
      </c>
      <c r="B8" s="4"/>
      <c r="C8" s="4"/>
      <c r="D8" s="5"/>
      <c r="E8" s="5"/>
      <c r="F8" s="5"/>
      <c r="G8" s="5"/>
      <c r="H8" s="5"/>
      <c r="I8" s="5"/>
      <c r="J8" s="5"/>
      <c r="K8" s="5"/>
      <c r="L8" s="12">
        <f t="shared" si="0"/>
        <v>0</v>
      </c>
      <c r="M8" s="6"/>
      <c r="N8" s="14">
        <f t="shared" ref="N8:N12" si="1">L8-M8</f>
        <v>0</v>
      </c>
    </row>
    <row r="9" spans="1:14" ht="90" x14ac:dyDescent="0.2">
      <c r="A9" s="22" t="s">
        <v>717</v>
      </c>
      <c r="B9" s="4"/>
      <c r="C9" s="4"/>
      <c r="D9" s="5"/>
      <c r="E9" s="5"/>
      <c r="F9" s="5"/>
      <c r="G9" s="5"/>
      <c r="H9" s="5"/>
      <c r="I9" s="5"/>
      <c r="J9" s="5"/>
      <c r="K9" s="5"/>
      <c r="L9" s="12">
        <f t="shared" si="0"/>
        <v>0</v>
      </c>
      <c r="M9" s="6"/>
      <c r="N9" s="14">
        <f t="shared" si="1"/>
        <v>0</v>
      </c>
    </row>
    <row r="10" spans="1:14" ht="56.25" x14ac:dyDescent="0.2">
      <c r="A10" s="22" t="s">
        <v>718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12">
        <f t="shared" si="0"/>
        <v>0</v>
      </c>
      <c r="M10" s="6"/>
      <c r="N10" s="14">
        <f t="shared" si="1"/>
        <v>0</v>
      </c>
    </row>
    <row r="11" spans="1:14" ht="33.75" x14ac:dyDescent="0.2">
      <c r="A11" s="29" t="s">
        <v>739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12">
        <f t="shared" si="0"/>
        <v>0</v>
      </c>
      <c r="M11" s="6"/>
      <c r="N11" s="14">
        <f t="shared" si="1"/>
        <v>0</v>
      </c>
    </row>
    <row r="12" spans="1:14" ht="22.5" x14ac:dyDescent="0.2">
      <c r="A12" s="29" t="s">
        <v>671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12">
        <f t="shared" si="0"/>
        <v>0</v>
      </c>
      <c r="M12" s="6"/>
      <c r="N12" s="14">
        <f t="shared" si="1"/>
        <v>0</v>
      </c>
    </row>
    <row r="13" spans="1:14" ht="15.75" customHeight="1" thickBot="1" x14ac:dyDescent="0.25">
      <c r="A13" s="81" t="s">
        <v>6</v>
      </c>
      <c r="B13" s="82"/>
      <c r="C13" s="83"/>
      <c r="D13" s="13">
        <f t="shared" ref="D13:N13" si="2">SUM(D7:D12)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3">
        <f t="shared" si="2"/>
        <v>0</v>
      </c>
      <c r="N13" s="18">
        <f t="shared" si="2"/>
        <v>0</v>
      </c>
    </row>
    <row r="14" spans="1:14" ht="67.5" x14ac:dyDescent="0.2">
      <c r="J14" s="21" t="str">
        <f>IF(L13=0,"",IF(J13/L13&gt;0.15,"SUPERA 15%",))</f>
        <v/>
      </c>
      <c r="N14" s="26" t="str">
        <f>IF(N13&gt;60000,"IMPORT SUPERIOR A 60.000","assegureu-vos que aquest import coincideix amb l'import sol·licitat")</f>
        <v>assegureu-vos que aquest import coincideix amb l'import sol·licitat</v>
      </c>
    </row>
  </sheetData>
  <sheetProtection algorithmName="SHA-512" hashValue="Tpdxpk+SNY6uCL2+jB+FLU/Y7QOXaWRnMq1w+DCQDze+p9OkszvxkivReKZ4wiTY0HSYwEK4k2xqixdWgwye5w==" saltValue="lSf4WowK/wnnEG7v/m0caQ==" spinCount="100000" sheet="1" formatColumns="0" formatRows="0" autoFilter="0"/>
  <mergeCells count="5">
    <mergeCell ref="A1:C1"/>
    <mergeCell ref="A13:C13"/>
    <mergeCell ref="B3:G3"/>
    <mergeCell ref="I3:J3"/>
    <mergeCell ref="B4:J4"/>
  </mergeCells>
  <dataValidations count="3">
    <dataValidation type="decimal" operator="greaterThanOrEqual" allowBlank="1" showInputMessage="1" showErrorMessage="1" sqref="M7:M12 D7:K12">
      <formula1>0</formula1>
    </dataValidation>
    <dataValidation type="textLength" operator="equal" allowBlank="1" showInputMessage="1" showErrorMessage="1" sqref="I3">
      <formula1>9</formula1>
    </dataValidation>
    <dataValidation type="date" allowBlank="1" showInputMessage="1" showErrorMessage="1" error="La data no està compresa dins el període d'actuacions subvencionable" sqref="B7:C12">
      <formula1>45078</formula1>
      <formula2>45443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O23"/>
  <sheetViews>
    <sheetView zoomScaleNormal="100" zoomScaleSheetLayoutView="98" workbookViewId="0">
      <selection activeCell="I8" sqref="I8"/>
    </sheetView>
  </sheetViews>
  <sheetFormatPr defaultColWidth="8.85546875" defaultRowHeight="11.25" x14ac:dyDescent="0.2"/>
  <cols>
    <col min="1" max="1" width="46.140625" style="8" customWidth="1"/>
    <col min="2" max="2" width="49.7109375" style="8" customWidth="1"/>
    <col min="3" max="3" width="16.140625" style="8" customWidth="1"/>
    <col min="4" max="4" width="10.85546875" style="8" customWidth="1"/>
    <col min="5" max="5" width="13.140625" style="8" customWidth="1"/>
    <col min="6" max="6" width="11.42578125" style="8" customWidth="1"/>
    <col min="7" max="7" width="15.5703125" style="8" customWidth="1"/>
    <col min="8" max="8" width="11.42578125" style="8" customWidth="1"/>
    <col min="9" max="9" width="14" style="8" customWidth="1"/>
    <col min="10" max="12" width="11.42578125" style="8" customWidth="1"/>
    <col min="13" max="13" width="14.140625" style="8" customWidth="1"/>
    <col min="14" max="14" width="10.5703125" style="8" customWidth="1"/>
    <col min="15" max="15" width="13.140625" style="8" customWidth="1"/>
    <col min="16" max="16384" width="8.85546875" style="8"/>
  </cols>
  <sheetData>
    <row r="1" spans="1:15" ht="15" x14ac:dyDescent="0.25">
      <c r="A1" s="77" t="s">
        <v>677</v>
      </c>
      <c r="B1" s="77"/>
      <c r="C1" s="77"/>
      <c r="D1" s="7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5" ht="15" x14ac:dyDescent="0.25">
      <c r="A3" s="15" t="s">
        <v>1</v>
      </c>
      <c r="B3" s="96"/>
      <c r="C3" s="97"/>
      <c r="D3" s="97"/>
      <c r="E3" s="97"/>
      <c r="F3" s="97"/>
      <c r="G3" s="97"/>
      <c r="H3" s="97"/>
      <c r="I3" s="98"/>
      <c r="J3" s="52" t="s">
        <v>0</v>
      </c>
      <c r="K3" s="102"/>
      <c r="L3" s="103"/>
    </row>
    <row r="4" spans="1:15" ht="15" x14ac:dyDescent="0.25">
      <c r="A4" s="51" t="s">
        <v>2</v>
      </c>
      <c r="B4" s="93" t="s">
        <v>776</v>
      </c>
      <c r="C4" s="94"/>
      <c r="D4" s="94"/>
      <c r="E4" s="94"/>
      <c r="F4" s="94"/>
      <c r="G4" s="94"/>
      <c r="H4" s="94"/>
      <c r="I4" s="94"/>
      <c r="J4" s="94"/>
      <c r="K4" s="94"/>
      <c r="L4" s="95"/>
    </row>
    <row r="6" spans="1:15" s="11" customFormat="1" ht="96.6" customHeight="1" x14ac:dyDescent="0.25">
      <c r="A6" s="9" t="s">
        <v>682</v>
      </c>
      <c r="B6" s="70" t="s">
        <v>773</v>
      </c>
      <c r="C6" s="69" t="s">
        <v>10</v>
      </c>
      <c r="D6" s="1" t="s">
        <v>12</v>
      </c>
      <c r="E6" s="3" t="s">
        <v>685</v>
      </c>
      <c r="F6" s="1" t="s">
        <v>686</v>
      </c>
      <c r="G6" s="1" t="s">
        <v>711</v>
      </c>
      <c r="H6" s="1" t="s">
        <v>687</v>
      </c>
      <c r="I6" s="1" t="s">
        <v>5</v>
      </c>
      <c r="J6" s="1" t="s">
        <v>688</v>
      </c>
      <c r="K6" s="1" t="s">
        <v>689</v>
      </c>
      <c r="L6" s="16" t="s">
        <v>681</v>
      </c>
      <c r="M6" s="16" t="s">
        <v>683</v>
      </c>
      <c r="N6" s="10" t="s">
        <v>684</v>
      </c>
    </row>
    <row r="7" spans="1:15" ht="25.35" customHeight="1" x14ac:dyDescent="0.2">
      <c r="A7" s="22" t="s">
        <v>672</v>
      </c>
      <c r="B7" s="76"/>
      <c r="C7" s="19"/>
      <c r="D7" s="4"/>
      <c r="E7" s="5"/>
      <c r="F7" s="5"/>
      <c r="G7" s="5"/>
      <c r="H7" s="5"/>
      <c r="I7" s="5"/>
      <c r="J7" s="5"/>
      <c r="K7" s="5"/>
      <c r="L7" s="12">
        <f t="shared" ref="L7:L16" si="0">SUM(E7:K7)</f>
        <v>0</v>
      </c>
      <c r="M7" s="6"/>
      <c r="N7" s="14">
        <f>L7-M7</f>
        <v>0</v>
      </c>
      <c r="O7" s="75" t="str">
        <f>IF(L7&gt;0,IF(B7="","MANCA INFORMAR CONCEPTE (a,b ó c)",""),IF(B7&lt;&gt;"","MANCA INFORMAR IMPORTS",""))</f>
        <v/>
      </c>
    </row>
    <row r="8" spans="1:15" ht="22.5" x14ac:dyDescent="0.2">
      <c r="A8" s="22" t="s">
        <v>719</v>
      </c>
      <c r="B8" s="76"/>
      <c r="C8" s="19"/>
      <c r="D8" s="4"/>
      <c r="E8" s="5"/>
      <c r="F8" s="5"/>
      <c r="G8" s="5"/>
      <c r="H8" s="5"/>
      <c r="I8" s="5"/>
      <c r="J8" s="5"/>
      <c r="K8" s="5"/>
      <c r="L8" s="12">
        <f t="shared" si="0"/>
        <v>0</v>
      </c>
      <c r="M8" s="6"/>
      <c r="N8" s="14">
        <f t="shared" ref="N8:N16" si="1">L8-M8</f>
        <v>0</v>
      </c>
      <c r="O8" s="75" t="str">
        <f t="shared" ref="O8:O16" si="2">IF(L8&gt;0,IF(B8="","MANCA INFORMAR CONCEPTE (a,b ó c)",""),IF(B8&lt;&gt;"","MANCA INFORMAR IMPORTS",""))</f>
        <v/>
      </c>
    </row>
    <row r="9" spans="1:15" ht="22.5" x14ac:dyDescent="0.2">
      <c r="A9" s="22" t="s">
        <v>720</v>
      </c>
      <c r="B9" s="76"/>
      <c r="C9" s="19"/>
      <c r="D9" s="4"/>
      <c r="E9" s="5"/>
      <c r="F9" s="5"/>
      <c r="G9" s="5"/>
      <c r="H9" s="5"/>
      <c r="I9" s="5"/>
      <c r="J9" s="5"/>
      <c r="K9" s="5"/>
      <c r="L9" s="12">
        <f t="shared" si="0"/>
        <v>0</v>
      </c>
      <c r="M9" s="6"/>
      <c r="N9" s="14">
        <f t="shared" si="1"/>
        <v>0</v>
      </c>
      <c r="O9" s="75" t="str">
        <f t="shared" si="2"/>
        <v/>
      </c>
    </row>
    <row r="10" spans="1:15" ht="33.75" x14ac:dyDescent="0.2">
      <c r="A10" s="29" t="s">
        <v>722</v>
      </c>
      <c r="B10" s="76"/>
      <c r="C10" s="19"/>
      <c r="D10" s="4"/>
      <c r="E10" s="5"/>
      <c r="F10" s="5"/>
      <c r="G10" s="5"/>
      <c r="H10" s="5"/>
      <c r="I10" s="5"/>
      <c r="J10" s="5"/>
      <c r="K10" s="5"/>
      <c r="L10" s="12">
        <f t="shared" si="0"/>
        <v>0</v>
      </c>
      <c r="M10" s="6"/>
      <c r="N10" s="14">
        <f t="shared" si="1"/>
        <v>0</v>
      </c>
      <c r="O10" s="75" t="str">
        <f t="shared" si="2"/>
        <v/>
      </c>
    </row>
    <row r="11" spans="1:15" ht="33.75" x14ac:dyDescent="0.2">
      <c r="A11" s="29" t="s">
        <v>721</v>
      </c>
      <c r="B11" s="76"/>
      <c r="C11" s="19"/>
      <c r="D11" s="4"/>
      <c r="E11" s="5"/>
      <c r="F11" s="5"/>
      <c r="G11" s="5"/>
      <c r="H11" s="5"/>
      <c r="I11" s="5"/>
      <c r="J11" s="5"/>
      <c r="K11" s="5"/>
      <c r="L11" s="12">
        <f t="shared" si="0"/>
        <v>0</v>
      </c>
      <c r="M11" s="6"/>
      <c r="N11" s="14">
        <f t="shared" si="1"/>
        <v>0</v>
      </c>
      <c r="O11" s="75" t="str">
        <f t="shared" si="2"/>
        <v/>
      </c>
    </row>
    <row r="12" spans="1:15" ht="33.75" x14ac:dyDescent="0.2">
      <c r="A12" s="29" t="s">
        <v>723</v>
      </c>
      <c r="B12" s="76"/>
      <c r="C12" s="19"/>
      <c r="D12" s="4"/>
      <c r="E12" s="5"/>
      <c r="F12" s="5"/>
      <c r="G12" s="5"/>
      <c r="H12" s="5"/>
      <c r="I12" s="5"/>
      <c r="J12" s="5"/>
      <c r="K12" s="5"/>
      <c r="L12" s="12">
        <f t="shared" si="0"/>
        <v>0</v>
      </c>
      <c r="M12" s="6"/>
      <c r="N12" s="14">
        <f t="shared" si="1"/>
        <v>0</v>
      </c>
      <c r="O12" s="75" t="str">
        <f t="shared" si="2"/>
        <v/>
      </c>
    </row>
    <row r="13" spans="1:15" ht="18" customHeight="1" x14ac:dyDescent="0.2">
      <c r="A13" s="29" t="s">
        <v>724</v>
      </c>
      <c r="B13" s="76"/>
      <c r="C13" s="19"/>
      <c r="D13" s="4"/>
      <c r="E13" s="5"/>
      <c r="F13" s="5"/>
      <c r="G13" s="5"/>
      <c r="H13" s="5"/>
      <c r="I13" s="5"/>
      <c r="J13" s="5"/>
      <c r="K13" s="5"/>
      <c r="L13" s="12">
        <f t="shared" si="0"/>
        <v>0</v>
      </c>
      <c r="M13" s="6"/>
      <c r="N13" s="14">
        <f t="shared" si="1"/>
        <v>0</v>
      </c>
      <c r="O13" s="75" t="str">
        <f t="shared" si="2"/>
        <v/>
      </c>
    </row>
    <row r="14" spans="1:15" ht="22.5" x14ac:dyDescent="0.2">
      <c r="A14" s="29" t="s">
        <v>725</v>
      </c>
      <c r="B14" s="76"/>
      <c r="C14" s="19"/>
      <c r="D14" s="4"/>
      <c r="E14" s="5"/>
      <c r="F14" s="5"/>
      <c r="G14" s="5"/>
      <c r="H14" s="5"/>
      <c r="I14" s="5"/>
      <c r="J14" s="5"/>
      <c r="K14" s="5"/>
      <c r="L14" s="12">
        <f t="shared" si="0"/>
        <v>0</v>
      </c>
      <c r="M14" s="6"/>
      <c r="N14" s="14">
        <f t="shared" si="1"/>
        <v>0</v>
      </c>
      <c r="O14" s="75" t="str">
        <f t="shared" si="2"/>
        <v/>
      </c>
    </row>
    <row r="15" spans="1:15" ht="36.6" customHeight="1" x14ac:dyDescent="0.2">
      <c r="A15" s="22" t="s">
        <v>726</v>
      </c>
      <c r="B15" s="76"/>
      <c r="C15" s="19"/>
      <c r="D15" s="4"/>
      <c r="E15" s="5"/>
      <c r="F15" s="5"/>
      <c r="G15" s="5"/>
      <c r="H15" s="5"/>
      <c r="I15" s="5"/>
      <c r="J15" s="5"/>
      <c r="K15" s="5"/>
      <c r="L15" s="12">
        <f t="shared" si="0"/>
        <v>0</v>
      </c>
      <c r="M15" s="6"/>
      <c r="N15" s="14">
        <f t="shared" si="1"/>
        <v>0</v>
      </c>
      <c r="O15" s="75" t="str">
        <f t="shared" si="2"/>
        <v/>
      </c>
    </row>
    <row r="16" spans="1:15" ht="33.75" x14ac:dyDescent="0.2">
      <c r="A16" s="29" t="s">
        <v>727</v>
      </c>
      <c r="B16" s="76"/>
      <c r="C16" s="19"/>
      <c r="D16" s="4"/>
      <c r="E16" s="5"/>
      <c r="F16" s="5"/>
      <c r="G16" s="5"/>
      <c r="H16" s="5"/>
      <c r="I16" s="5"/>
      <c r="J16" s="5"/>
      <c r="K16" s="5"/>
      <c r="L16" s="12">
        <f t="shared" si="0"/>
        <v>0</v>
      </c>
      <c r="M16" s="6"/>
      <c r="N16" s="14">
        <f t="shared" si="1"/>
        <v>0</v>
      </c>
      <c r="O16" s="75" t="str">
        <f t="shared" si="2"/>
        <v/>
      </c>
    </row>
    <row r="17" spans="1:14" ht="15.75" customHeight="1" thickBot="1" x14ac:dyDescent="0.25">
      <c r="A17" s="81" t="s">
        <v>6</v>
      </c>
      <c r="B17" s="82"/>
      <c r="C17" s="82"/>
      <c r="D17" s="83"/>
      <c r="E17" s="13">
        <f t="shared" ref="E17:N17" si="3">SUM(E7:E16)</f>
        <v>0</v>
      </c>
      <c r="F17" s="13">
        <f t="shared" si="3"/>
        <v>0</v>
      </c>
      <c r="G17" s="13">
        <f t="shared" si="3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si="3"/>
        <v>0</v>
      </c>
      <c r="N17" s="18">
        <f t="shared" si="3"/>
        <v>0</v>
      </c>
    </row>
    <row r="18" spans="1:14" ht="94.5" customHeight="1" x14ac:dyDescent="0.2">
      <c r="B18" s="99" t="s">
        <v>772</v>
      </c>
      <c r="C18" s="99"/>
      <c r="D18" s="99"/>
      <c r="E18" s="99"/>
      <c r="F18" s="99"/>
      <c r="J18" s="26" t="str">
        <f>IF(L17=0,"",IF(J17/L17&gt;0.15,"SUPERA 15%",""))</f>
        <v/>
      </c>
      <c r="N18" s="26" t="str">
        <f>IF(N17&gt;135650,"IMPORT SUPERIOR A 135.650 euros","assegureu-vos que aquest import coincideix amb l'import sol·licitat")</f>
        <v>assegureu-vos que aquest import coincideix amb l'import sol·licitat</v>
      </c>
    </row>
    <row r="19" spans="1:14" ht="16.5" customHeight="1" x14ac:dyDescent="0.2">
      <c r="B19" s="74" t="s">
        <v>774</v>
      </c>
      <c r="C19" s="74" t="s">
        <v>771</v>
      </c>
    </row>
    <row r="20" spans="1:14" ht="20.25" customHeight="1" x14ac:dyDescent="0.2">
      <c r="B20" s="72" t="s">
        <v>769</v>
      </c>
      <c r="C20" s="73">
        <f>SUMIF($B$7:$B$16,"a) Treball i suport a la creació i acompanyament",$N$7:$N$16)</f>
        <v>0</v>
      </c>
      <c r="D20" s="100" t="str">
        <f>IF($C20&lt;97250,"","ERROR, HEU SOBREPASSAT L'IMPORT MÀXIM D'AQUEST CONCEPTE")</f>
        <v/>
      </c>
      <c r="E20" s="101"/>
      <c r="F20" s="101"/>
      <c r="G20" s="101"/>
      <c r="H20" s="101"/>
    </row>
    <row r="21" spans="1:14" ht="20.25" customHeight="1" x14ac:dyDescent="0.2">
      <c r="B21" s="72" t="s">
        <v>770</v>
      </c>
      <c r="C21" s="73">
        <f>SUMIF($B$7:$B$16,"b) Adquisició de material per a portar a terme les activitats ",$N$7:$N$16)</f>
        <v>0</v>
      </c>
      <c r="D21" s="100" t="str">
        <f>IF($C21&lt;30000,"","ERROR, HEU SOBREPASSAT L'IMPORT MÀXIM D'AQUEST CONCEPTE")</f>
        <v/>
      </c>
      <c r="E21" s="101"/>
      <c r="F21" s="101"/>
      <c r="G21" s="101"/>
      <c r="H21" s="101"/>
    </row>
    <row r="22" spans="1:14" ht="20.25" customHeight="1" x14ac:dyDescent="0.2">
      <c r="B22" s="72" t="s">
        <v>775</v>
      </c>
      <c r="C22" s="73">
        <f>SUMIF($B$7:$B$16,"c) Suport celebració assemblees, reunions i actes",$N$7:$N$16)</f>
        <v>0</v>
      </c>
      <c r="D22" s="100" t="str">
        <f>IF($C22&lt;8400,"","ERROR, HEU SOBREPASSAT L'IMPORT MÀXIM D'AQUEST CONCEPTE")</f>
        <v/>
      </c>
      <c r="E22" s="101"/>
      <c r="F22" s="101"/>
      <c r="G22" s="101"/>
      <c r="H22" s="101"/>
    </row>
    <row r="23" spans="1:14" ht="24" customHeight="1" x14ac:dyDescent="0.2">
      <c r="B23" s="72" t="s">
        <v>6</v>
      </c>
      <c r="C23" s="73">
        <f>SUM(C20:C22)</f>
        <v>0</v>
      </c>
    </row>
  </sheetData>
  <sheetProtection algorithmName="SHA-512" hashValue="JZsbDpArl/TsRE2qY27p2uiGHt390lQP0SXNH1f52TY2LehqgTOy6T3O01T51ISmHoSM7s6SLw6c6y9k3oE2bw==" saltValue="PQ9UQ34MrJByk4l39ZcHjg==" spinCount="100000" sheet="1" formatColumns="0" formatRows="0" autoFilter="0"/>
  <mergeCells count="9">
    <mergeCell ref="D20:H20"/>
    <mergeCell ref="D21:H21"/>
    <mergeCell ref="D22:H22"/>
    <mergeCell ref="K3:L3"/>
    <mergeCell ref="A1:D1"/>
    <mergeCell ref="A17:D17"/>
    <mergeCell ref="B3:I3"/>
    <mergeCell ref="B4:L4"/>
    <mergeCell ref="B18:F18"/>
  </mergeCells>
  <dataValidations count="3">
    <dataValidation type="decimal" operator="greaterThanOrEqual" allowBlank="1" showInputMessage="1" showErrorMessage="1" sqref="M7:M16 E7:K16">
      <formula1>0</formula1>
    </dataValidation>
    <dataValidation type="textLength" operator="equal" allowBlank="1" showInputMessage="1" showErrorMessage="1" sqref="K3:L3">
      <formula1>9</formula1>
    </dataValidation>
    <dataValidation type="date" allowBlank="1" showInputMessage="1" showErrorMessage="1" error="La data no està compresa dins el període d'actuacions subvencionable" sqref="C7:D16">
      <formula1>45078</formula1>
      <formula2>45443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Full1!$A$2:$A$4</xm:f>
          </x14:formula1>
          <xm:sqref>B7:B16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N15"/>
  <sheetViews>
    <sheetView zoomScaleNormal="100" zoomScaleSheetLayoutView="98" workbookViewId="0">
      <selection activeCell="E6" sqref="E6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5" width="13.140625" style="8" customWidth="1"/>
    <col min="6" max="6" width="11.42578125" style="8" customWidth="1"/>
    <col min="7" max="7" width="19.140625" style="8" customWidth="1"/>
    <col min="8" max="8" width="11.42578125" style="8" customWidth="1"/>
    <col min="9" max="9" width="14" style="8" customWidth="1"/>
    <col min="10" max="12" width="11.42578125" style="8" customWidth="1"/>
    <col min="13" max="13" width="14.85546875" style="8" customWidth="1"/>
    <col min="14" max="14" width="10.5703125" style="8" customWidth="1"/>
    <col min="15" max="16384" width="8.85546875" style="8"/>
  </cols>
  <sheetData>
    <row r="1" spans="1:14" ht="15" x14ac:dyDescent="0.25">
      <c r="A1" s="77" t="s">
        <v>678</v>
      </c>
      <c r="B1" s="77"/>
      <c r="C1" s="7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 ht="15" x14ac:dyDescent="0.25">
      <c r="A3" s="15" t="s">
        <v>1</v>
      </c>
      <c r="B3" s="84"/>
      <c r="C3" s="85"/>
      <c r="D3" s="85"/>
      <c r="E3" s="85"/>
      <c r="F3" s="85"/>
      <c r="G3" s="85"/>
      <c r="H3" s="86"/>
      <c r="I3" s="15" t="s">
        <v>0</v>
      </c>
      <c r="J3" s="84"/>
      <c r="K3" s="86"/>
    </row>
    <row r="4" spans="1:14" ht="15" x14ac:dyDescent="0.25">
      <c r="A4" s="15" t="s">
        <v>2</v>
      </c>
      <c r="B4" s="93" t="s">
        <v>728</v>
      </c>
      <c r="C4" s="94"/>
      <c r="D4" s="94"/>
      <c r="E4" s="94"/>
      <c r="F4" s="94"/>
      <c r="G4" s="94"/>
      <c r="H4" s="94"/>
      <c r="I4" s="94"/>
      <c r="J4" s="94"/>
      <c r="K4" s="95"/>
    </row>
    <row r="6" spans="1:14" s="11" customFormat="1" ht="98.45" customHeight="1" x14ac:dyDescent="0.25">
      <c r="A6" s="9" t="s">
        <v>682</v>
      </c>
      <c r="B6" s="3" t="s">
        <v>10</v>
      </c>
      <c r="C6" s="1" t="s">
        <v>12</v>
      </c>
      <c r="D6" s="3" t="s">
        <v>685</v>
      </c>
      <c r="E6" s="69" t="s">
        <v>767</v>
      </c>
      <c r="F6" s="1" t="s">
        <v>686</v>
      </c>
      <c r="G6" s="1" t="s">
        <v>711</v>
      </c>
      <c r="H6" s="1" t="s">
        <v>687</v>
      </c>
      <c r="I6" s="1" t="s">
        <v>5</v>
      </c>
      <c r="J6" s="1" t="s">
        <v>688</v>
      </c>
      <c r="K6" s="1" t="s">
        <v>689</v>
      </c>
      <c r="L6" s="16" t="s">
        <v>681</v>
      </c>
      <c r="M6" s="16" t="s">
        <v>683</v>
      </c>
      <c r="N6" s="10" t="s">
        <v>684</v>
      </c>
    </row>
    <row r="7" spans="1:14" ht="67.5" x14ac:dyDescent="0.2">
      <c r="A7" s="20" t="s">
        <v>729</v>
      </c>
      <c r="B7" s="19"/>
      <c r="C7" s="19"/>
      <c r="D7" s="5"/>
      <c r="E7" s="5"/>
      <c r="F7" s="5"/>
      <c r="G7" s="5"/>
      <c r="H7" s="5"/>
      <c r="I7" s="5"/>
      <c r="J7" s="5"/>
      <c r="K7" s="5"/>
      <c r="L7" s="12">
        <f t="shared" ref="L7:L13" si="0">SUM(D7:K7)</f>
        <v>0</v>
      </c>
      <c r="M7" s="6"/>
      <c r="N7" s="14">
        <f>L7-M7</f>
        <v>0</v>
      </c>
    </row>
    <row r="8" spans="1:14" ht="20.25" customHeight="1" x14ac:dyDescent="0.2">
      <c r="A8" s="20" t="s">
        <v>669</v>
      </c>
      <c r="B8" s="19"/>
      <c r="C8" s="19"/>
      <c r="D8" s="5"/>
      <c r="E8" s="5"/>
      <c r="F8" s="5"/>
      <c r="G8" s="5"/>
      <c r="H8" s="5"/>
      <c r="I8" s="5"/>
      <c r="J8" s="5"/>
      <c r="K8" s="5"/>
      <c r="L8" s="12">
        <f t="shared" si="0"/>
        <v>0</v>
      </c>
      <c r="M8" s="6"/>
      <c r="N8" s="14">
        <f t="shared" ref="N8:N13" si="1">L8-M8</f>
        <v>0</v>
      </c>
    </row>
    <row r="9" spans="1:14" ht="157.5" x14ac:dyDescent="0.2">
      <c r="A9" s="49" t="s">
        <v>730</v>
      </c>
      <c r="B9" s="19"/>
      <c r="C9" s="19"/>
      <c r="D9" s="5"/>
      <c r="E9" s="5"/>
      <c r="F9" s="5"/>
      <c r="G9" s="5"/>
      <c r="H9" s="5"/>
      <c r="I9" s="5"/>
      <c r="J9" s="5"/>
      <c r="K9" s="5"/>
      <c r="L9" s="12">
        <f t="shared" si="0"/>
        <v>0</v>
      </c>
      <c r="M9" s="6"/>
      <c r="N9" s="14">
        <f t="shared" si="1"/>
        <v>0</v>
      </c>
    </row>
    <row r="10" spans="1:14" ht="66" customHeight="1" x14ac:dyDescent="0.2">
      <c r="A10" s="49" t="s">
        <v>731</v>
      </c>
      <c r="B10" s="19"/>
      <c r="C10" s="19"/>
      <c r="D10" s="5"/>
      <c r="E10" s="5"/>
      <c r="F10" s="5"/>
      <c r="G10" s="5"/>
      <c r="H10" s="5"/>
      <c r="I10" s="5"/>
      <c r="J10" s="5"/>
      <c r="K10" s="5"/>
      <c r="L10" s="12">
        <f t="shared" si="0"/>
        <v>0</v>
      </c>
      <c r="M10" s="6"/>
      <c r="N10" s="14">
        <f t="shared" si="1"/>
        <v>0</v>
      </c>
    </row>
    <row r="11" spans="1:14" ht="45" x14ac:dyDescent="0.2">
      <c r="A11" s="49" t="s">
        <v>732</v>
      </c>
      <c r="B11" s="19"/>
      <c r="C11" s="19"/>
      <c r="D11" s="5"/>
      <c r="E11" s="5"/>
      <c r="F11" s="5"/>
      <c r="G11" s="5"/>
      <c r="H11" s="5"/>
      <c r="I11" s="5"/>
      <c r="J11" s="5"/>
      <c r="K11" s="5"/>
      <c r="L11" s="12">
        <f t="shared" si="0"/>
        <v>0</v>
      </c>
      <c r="M11" s="6"/>
      <c r="N11" s="14">
        <f t="shared" si="1"/>
        <v>0</v>
      </c>
    </row>
    <row r="12" spans="1:14" ht="34.35" customHeight="1" x14ac:dyDescent="0.2">
      <c r="A12" s="49" t="s">
        <v>733</v>
      </c>
      <c r="B12" s="19"/>
      <c r="C12" s="19"/>
      <c r="D12" s="5"/>
      <c r="E12" s="5"/>
      <c r="F12" s="5"/>
      <c r="G12" s="5"/>
      <c r="H12" s="5"/>
      <c r="I12" s="5"/>
      <c r="J12" s="5"/>
      <c r="K12" s="5"/>
      <c r="L12" s="12">
        <f t="shared" si="0"/>
        <v>0</v>
      </c>
      <c r="M12" s="6"/>
      <c r="N12" s="14">
        <f t="shared" si="1"/>
        <v>0</v>
      </c>
    </row>
    <row r="13" spans="1:14" ht="22.5" x14ac:dyDescent="0.2">
      <c r="A13" s="20" t="s">
        <v>734</v>
      </c>
      <c r="B13" s="19"/>
      <c r="C13" s="19"/>
      <c r="D13" s="5"/>
      <c r="E13" s="5"/>
      <c r="F13" s="5"/>
      <c r="G13" s="5"/>
      <c r="H13" s="5"/>
      <c r="I13" s="5"/>
      <c r="J13" s="5"/>
      <c r="K13" s="5"/>
      <c r="L13" s="12">
        <f t="shared" si="0"/>
        <v>0</v>
      </c>
      <c r="M13" s="6"/>
      <c r="N13" s="14">
        <f t="shared" si="1"/>
        <v>0</v>
      </c>
    </row>
    <row r="14" spans="1:14" ht="15.75" customHeight="1" thickBot="1" x14ac:dyDescent="0.25">
      <c r="A14" s="81" t="s">
        <v>6</v>
      </c>
      <c r="B14" s="82"/>
      <c r="C14" s="104"/>
      <c r="D14" s="24">
        <f>SUM(D7:D13)</f>
        <v>0</v>
      </c>
      <c r="E14" s="24">
        <f>SUM(E7:E13)</f>
        <v>0</v>
      </c>
      <c r="F14" s="24">
        <f t="shared" ref="F14:N14" si="2">SUM(F7:F13)</f>
        <v>0</v>
      </c>
      <c r="G14" s="24">
        <f t="shared" si="2"/>
        <v>0</v>
      </c>
      <c r="H14" s="24">
        <f t="shared" si="2"/>
        <v>0</v>
      </c>
      <c r="I14" s="24">
        <f t="shared" si="2"/>
        <v>0</v>
      </c>
      <c r="J14" s="24">
        <f t="shared" si="2"/>
        <v>0</v>
      </c>
      <c r="K14" s="24">
        <f t="shared" si="2"/>
        <v>0</v>
      </c>
      <c r="L14" s="24">
        <f t="shared" si="2"/>
        <v>0</v>
      </c>
      <c r="M14" s="24">
        <f t="shared" si="2"/>
        <v>0</v>
      </c>
      <c r="N14" s="24">
        <f t="shared" si="2"/>
        <v>0</v>
      </c>
    </row>
    <row r="15" spans="1:14" ht="67.5" x14ac:dyDescent="0.2">
      <c r="J15" s="21" t="str">
        <f>IF(L14=0,"",IF(J14/L14&gt;0.15,"SUPERA 15%",))</f>
        <v/>
      </c>
      <c r="N15" s="26" t="str">
        <f>IF(N14&gt;400000,"IMPORT SUPERIOR A 400.000","assegureu-vos que aquest import coincideix amb l'import sol·licitat")</f>
        <v>assegureu-vos que aquest import coincideix amb l'import sol·licitat</v>
      </c>
    </row>
  </sheetData>
  <sheetProtection algorithmName="SHA-512" hashValue="yhiEWp3czgU4+u2iGsoX92OIROW7UkwAibaiZD89hRsxlPbP1UU4vH3HUNyn7G86SW8RRG4Hb644a82bHl4cxg==" saltValue="WErm6hqOOBwbyKVZ4CFVGg==" spinCount="100000" sheet="1" formatColumns="0" formatRows="0" autoFilter="0"/>
  <mergeCells count="5">
    <mergeCell ref="A1:C1"/>
    <mergeCell ref="J3:K3"/>
    <mergeCell ref="B3:H3"/>
    <mergeCell ref="A14:C14"/>
    <mergeCell ref="B4:K4"/>
  </mergeCells>
  <dataValidations count="3">
    <dataValidation type="decimal" operator="greaterThanOrEqual" allowBlank="1" showInputMessage="1" showErrorMessage="1" sqref="M7:M13 D7:K13">
      <formula1>0</formula1>
    </dataValidation>
    <dataValidation type="textLength" operator="equal" allowBlank="1" showInputMessage="1" showErrorMessage="1" sqref="J3:K3">
      <formula1>9</formula1>
    </dataValidation>
    <dataValidation type="date" allowBlank="1" showInputMessage="1" showErrorMessage="1" error="La data no està compresa dins el període d'actuacions subvencionable" sqref="B7:C13">
      <formula1>45078</formula1>
      <formula2>45443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M14"/>
  <sheetViews>
    <sheetView zoomScaleNormal="100" zoomScaleSheetLayoutView="98" workbookViewId="0">
      <selection activeCell="O7" sqref="O7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4" width="13.5703125" style="8" customWidth="1"/>
    <col min="5" max="5" width="11.42578125" style="8" customWidth="1"/>
    <col min="6" max="6" width="15.85546875" style="8" customWidth="1"/>
    <col min="7" max="7" width="11.42578125" style="8" customWidth="1"/>
    <col min="8" max="8" width="13.85546875" style="8" customWidth="1"/>
    <col min="9" max="11" width="11.42578125" style="8" customWidth="1"/>
    <col min="12" max="12" width="14.85546875" style="8" customWidth="1"/>
    <col min="13" max="13" width="10.5703125" style="8" customWidth="1"/>
    <col min="14" max="16384" width="8.85546875" style="8"/>
  </cols>
  <sheetData>
    <row r="1" spans="1:13" ht="15" x14ac:dyDescent="0.25">
      <c r="A1" s="77" t="s">
        <v>679</v>
      </c>
      <c r="B1" s="77"/>
      <c r="C1" s="7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ht="15" x14ac:dyDescent="0.25">
      <c r="A3" s="15" t="s">
        <v>1</v>
      </c>
      <c r="B3" s="84"/>
      <c r="C3" s="85"/>
      <c r="D3" s="85"/>
      <c r="E3" s="85"/>
      <c r="F3" s="85"/>
      <c r="G3" s="86"/>
      <c r="H3" s="15" t="s">
        <v>0</v>
      </c>
      <c r="I3" s="84"/>
      <c r="J3" s="86"/>
    </row>
    <row r="4" spans="1:13" ht="15" x14ac:dyDescent="0.25">
      <c r="A4" s="15" t="s">
        <v>2</v>
      </c>
      <c r="B4" s="93" t="s">
        <v>756</v>
      </c>
      <c r="C4" s="94"/>
      <c r="D4" s="94"/>
      <c r="E4" s="94"/>
      <c r="F4" s="94"/>
      <c r="G4" s="94"/>
      <c r="H4" s="94"/>
      <c r="I4" s="94"/>
      <c r="J4" s="95"/>
    </row>
    <row r="6" spans="1:13" s="11" customFormat="1" ht="96.6" customHeight="1" x14ac:dyDescent="0.25">
      <c r="A6" s="9" t="s">
        <v>682</v>
      </c>
      <c r="B6" s="3" t="s">
        <v>10</v>
      </c>
      <c r="C6" s="1" t="s">
        <v>12</v>
      </c>
      <c r="D6" s="3" t="s">
        <v>685</v>
      </c>
      <c r="E6" s="1" t="s">
        <v>686</v>
      </c>
      <c r="F6" s="1" t="s">
        <v>711</v>
      </c>
      <c r="G6" s="1" t="s">
        <v>687</v>
      </c>
      <c r="H6" s="1" t="s">
        <v>5</v>
      </c>
      <c r="I6" s="1" t="s">
        <v>688</v>
      </c>
      <c r="J6" s="1" t="s">
        <v>689</v>
      </c>
      <c r="K6" s="16" t="s">
        <v>681</v>
      </c>
      <c r="L6" s="16" t="s">
        <v>683</v>
      </c>
      <c r="M6" s="10" t="s">
        <v>684</v>
      </c>
    </row>
    <row r="7" spans="1:13" ht="123.75" x14ac:dyDescent="0.2">
      <c r="A7" s="29" t="s">
        <v>735</v>
      </c>
      <c r="B7" s="4"/>
      <c r="C7" s="4"/>
      <c r="D7" s="5"/>
      <c r="E7" s="5"/>
      <c r="F7" s="5"/>
      <c r="G7" s="5"/>
      <c r="H7" s="5"/>
      <c r="I7" s="5"/>
      <c r="J7" s="5"/>
      <c r="K7" s="12">
        <f t="shared" ref="K7:K12" si="0">SUM(D7:J7)</f>
        <v>0</v>
      </c>
      <c r="L7" s="6"/>
      <c r="M7" s="14">
        <f>K7-L7</f>
        <v>0</v>
      </c>
    </row>
    <row r="8" spans="1:13" ht="36.6" customHeight="1" x14ac:dyDescent="0.2">
      <c r="A8" s="22" t="s">
        <v>670</v>
      </c>
      <c r="B8" s="4"/>
      <c r="C8" s="4"/>
      <c r="D8" s="5"/>
      <c r="E8" s="5"/>
      <c r="F8" s="5"/>
      <c r="G8" s="5"/>
      <c r="H8" s="5"/>
      <c r="I8" s="5"/>
      <c r="J8" s="5"/>
      <c r="K8" s="12">
        <f t="shared" si="0"/>
        <v>0</v>
      </c>
      <c r="L8" s="6"/>
      <c r="M8" s="14">
        <f t="shared" ref="M8:M12" si="1">K8-L8</f>
        <v>0</v>
      </c>
    </row>
    <row r="9" spans="1:13" ht="35.450000000000003" customHeight="1" x14ac:dyDescent="0.2">
      <c r="A9" s="22" t="s">
        <v>736</v>
      </c>
      <c r="B9" s="4"/>
      <c r="C9" s="4"/>
      <c r="D9" s="5"/>
      <c r="E9" s="5"/>
      <c r="F9" s="5"/>
      <c r="G9" s="5"/>
      <c r="H9" s="5"/>
      <c r="I9" s="5"/>
      <c r="J9" s="5"/>
      <c r="K9" s="12">
        <f t="shared" si="0"/>
        <v>0</v>
      </c>
      <c r="L9" s="6"/>
      <c r="M9" s="14">
        <f t="shared" si="1"/>
        <v>0</v>
      </c>
    </row>
    <row r="10" spans="1:13" ht="67.5" x14ac:dyDescent="0.2">
      <c r="A10" s="29" t="s">
        <v>738</v>
      </c>
      <c r="B10" s="4"/>
      <c r="C10" s="4"/>
      <c r="D10" s="5"/>
      <c r="E10" s="5"/>
      <c r="F10" s="5"/>
      <c r="G10" s="5"/>
      <c r="H10" s="5"/>
      <c r="I10" s="5"/>
      <c r="J10" s="5"/>
      <c r="K10" s="12">
        <f t="shared" si="0"/>
        <v>0</v>
      </c>
      <c r="L10" s="6"/>
      <c r="M10" s="14">
        <f t="shared" si="1"/>
        <v>0</v>
      </c>
    </row>
    <row r="11" spans="1:13" ht="67.5" x14ac:dyDescent="0.2">
      <c r="A11" s="29" t="s">
        <v>737</v>
      </c>
      <c r="B11" s="4"/>
      <c r="C11" s="4"/>
      <c r="D11" s="5"/>
      <c r="E11" s="5"/>
      <c r="F11" s="5"/>
      <c r="G11" s="5"/>
      <c r="H11" s="5"/>
      <c r="I11" s="5"/>
      <c r="J11" s="5"/>
      <c r="K11" s="12">
        <f t="shared" si="0"/>
        <v>0</v>
      </c>
      <c r="L11" s="6"/>
      <c r="M11" s="14">
        <f t="shared" si="1"/>
        <v>0</v>
      </c>
    </row>
    <row r="12" spans="1:13" ht="24" customHeight="1" x14ac:dyDescent="0.2">
      <c r="A12" s="22" t="s">
        <v>671</v>
      </c>
      <c r="B12" s="4"/>
      <c r="C12" s="4"/>
      <c r="D12" s="5"/>
      <c r="E12" s="5"/>
      <c r="F12" s="5"/>
      <c r="G12" s="5"/>
      <c r="H12" s="5"/>
      <c r="I12" s="5"/>
      <c r="J12" s="5"/>
      <c r="K12" s="12">
        <f t="shared" si="0"/>
        <v>0</v>
      </c>
      <c r="L12" s="6"/>
      <c r="M12" s="14">
        <f t="shared" si="1"/>
        <v>0</v>
      </c>
    </row>
    <row r="13" spans="1:13" ht="15.75" customHeight="1" thickBot="1" x14ac:dyDescent="0.25">
      <c r="A13" s="81" t="s">
        <v>6</v>
      </c>
      <c r="B13" s="82"/>
      <c r="C13" s="83"/>
      <c r="D13" s="13">
        <f t="shared" ref="D13:M13" si="2">SUM(D7:D12)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3">
        <f t="shared" si="2"/>
        <v>0</v>
      </c>
      <c r="L13" s="13">
        <f t="shared" si="2"/>
        <v>0</v>
      </c>
      <c r="M13" s="18">
        <f t="shared" si="2"/>
        <v>0</v>
      </c>
    </row>
    <row r="14" spans="1:13" ht="67.5" x14ac:dyDescent="0.2">
      <c r="I14" s="21" t="str">
        <f>IF(K13=0,"",IF(I13/K13&gt;0.15,"SUPERA 15%",))</f>
        <v/>
      </c>
      <c r="M14" s="26" t="str">
        <f>IF(M13&gt;40000,"IMPORT SUPERIOR A 40.000","assegureu-vos que aquest import coincideix amb l'import sol·licitat")</f>
        <v>assegureu-vos que aquest import coincideix amb l'import sol·licitat</v>
      </c>
    </row>
  </sheetData>
  <sheetProtection algorithmName="SHA-512" hashValue="42UlNv2yEqk26CB871WGCcgfhpNN5c1voUGwGBAJqWA7sDQV8fVWC00hdZd1pDPMxrjsWpoOP9LmU7VOQp8mnQ==" saltValue="Pj6UXv+RAlIX/YYSSM28Ew==" spinCount="100000" sheet="1" formatColumns="0" formatRows="0" autoFilter="0"/>
  <mergeCells count="5">
    <mergeCell ref="A1:C1"/>
    <mergeCell ref="I3:J3"/>
    <mergeCell ref="B3:G3"/>
    <mergeCell ref="A13:C13"/>
    <mergeCell ref="B4:J4"/>
  </mergeCells>
  <dataValidations count="3">
    <dataValidation type="decimal" operator="greaterThanOrEqual" allowBlank="1" showInputMessage="1" showErrorMessage="1" sqref="L7:L12 D7:J12">
      <formula1>0</formula1>
    </dataValidation>
    <dataValidation type="textLength" operator="equal" allowBlank="1" showInputMessage="1" showErrorMessage="1" sqref="I3:J3">
      <formula1>9</formula1>
    </dataValidation>
    <dataValidation type="date" allowBlank="1" showInputMessage="1" showErrorMessage="1" error="La data no està compresa dins el període d'actuacions subvencionable" sqref="B7:C12">
      <formula1>45078</formula1>
      <formula2>45443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98" workbookViewId="0">
      <selection activeCell="I7" sqref="I7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4" width="12.85546875" style="8" customWidth="1"/>
    <col min="5" max="5" width="11.42578125" style="8" customWidth="1"/>
    <col min="6" max="6" width="15" style="8" customWidth="1"/>
    <col min="7" max="7" width="11.42578125" style="8" customWidth="1"/>
    <col min="8" max="8" width="15.85546875" style="8" customWidth="1"/>
    <col min="9" max="10" width="11.42578125" style="8" customWidth="1"/>
    <col min="11" max="11" width="13" style="8" customWidth="1"/>
    <col min="12" max="12" width="15.5703125" style="8" customWidth="1"/>
    <col min="13" max="13" width="13.42578125" style="8" customWidth="1"/>
    <col min="14" max="16384" width="8.85546875" style="8"/>
  </cols>
  <sheetData>
    <row r="1" spans="1:13" ht="14.25" customHeight="1" x14ac:dyDescent="0.25">
      <c r="A1" s="77" t="s">
        <v>740</v>
      </c>
      <c r="B1" s="77"/>
      <c r="C1" s="77"/>
      <c r="D1" s="7"/>
      <c r="E1" s="50"/>
      <c r="F1" s="7"/>
      <c r="G1" s="7"/>
      <c r="H1" s="7"/>
      <c r="I1" s="7"/>
      <c r="J1" s="7"/>
      <c r="K1" s="7"/>
      <c r="L1" s="7"/>
      <c r="M1" s="7"/>
    </row>
    <row r="2" spans="1:13" ht="12.75" customHeight="1" x14ac:dyDescent="0.2"/>
    <row r="3" spans="1:13" ht="15" x14ac:dyDescent="0.25">
      <c r="A3" s="15" t="s">
        <v>1</v>
      </c>
      <c r="B3" s="84"/>
      <c r="C3" s="85"/>
      <c r="D3" s="85"/>
      <c r="E3" s="85"/>
      <c r="F3" s="85"/>
      <c r="G3" s="86"/>
      <c r="H3" s="15" t="s">
        <v>0</v>
      </c>
      <c r="I3" s="79"/>
      <c r="J3" s="79"/>
    </row>
    <row r="4" spans="1:13" ht="15" x14ac:dyDescent="0.25">
      <c r="A4" s="15" t="s">
        <v>2</v>
      </c>
      <c r="B4" s="107" t="s">
        <v>741</v>
      </c>
      <c r="C4" s="108"/>
      <c r="D4" s="108"/>
      <c r="E4" s="108"/>
      <c r="F4" s="108"/>
      <c r="G4" s="108"/>
      <c r="H4" s="108"/>
      <c r="I4" s="108"/>
      <c r="J4" s="109"/>
    </row>
    <row r="6" spans="1:13" s="11" customFormat="1" ht="101.25" x14ac:dyDescent="0.25">
      <c r="A6" s="48" t="s">
        <v>11</v>
      </c>
      <c r="B6" s="3" t="s">
        <v>10</v>
      </c>
      <c r="C6" s="1" t="s">
        <v>12</v>
      </c>
      <c r="D6" s="3" t="s">
        <v>3</v>
      </c>
      <c r="E6" s="1" t="s">
        <v>4</v>
      </c>
      <c r="F6" s="1" t="s">
        <v>742</v>
      </c>
      <c r="G6" s="1" t="s">
        <v>665</v>
      </c>
      <c r="H6" s="1" t="s">
        <v>5</v>
      </c>
      <c r="I6" s="1" t="s">
        <v>7</v>
      </c>
      <c r="J6" s="1" t="s">
        <v>661</v>
      </c>
      <c r="K6" s="47" t="s">
        <v>681</v>
      </c>
      <c r="L6" s="47" t="s">
        <v>683</v>
      </c>
      <c r="M6" s="10" t="s">
        <v>684</v>
      </c>
    </row>
    <row r="7" spans="1:13" ht="78.75" x14ac:dyDescent="0.2">
      <c r="A7" s="22" t="s">
        <v>743</v>
      </c>
      <c r="B7" s="4"/>
      <c r="C7" s="4"/>
      <c r="D7" s="5"/>
      <c r="E7" s="5"/>
      <c r="F7" s="5"/>
      <c r="G7" s="5"/>
      <c r="H7" s="5"/>
      <c r="I7" s="5"/>
      <c r="J7" s="5"/>
      <c r="K7" s="12">
        <f t="shared" ref="K7:K15" si="0">SUM(D7:J7)</f>
        <v>0</v>
      </c>
      <c r="L7" s="6"/>
      <c r="M7" s="14">
        <f>K7-L7</f>
        <v>0</v>
      </c>
    </row>
    <row r="8" spans="1:13" ht="27.75" customHeight="1" x14ac:dyDescent="0.2">
      <c r="A8" s="22" t="s">
        <v>744</v>
      </c>
      <c r="B8" s="4"/>
      <c r="C8" s="4"/>
      <c r="D8" s="5"/>
      <c r="E8" s="5"/>
      <c r="F8" s="5"/>
      <c r="G8" s="5"/>
      <c r="H8" s="5"/>
      <c r="I8" s="5"/>
      <c r="J8" s="5"/>
      <c r="K8" s="12">
        <f t="shared" si="0"/>
        <v>0</v>
      </c>
      <c r="L8" s="6"/>
      <c r="M8" s="14">
        <f t="shared" ref="M8:M15" si="1">K8-L8</f>
        <v>0</v>
      </c>
    </row>
    <row r="9" spans="1:13" ht="29.25" customHeight="1" x14ac:dyDescent="0.2">
      <c r="A9" s="22" t="s">
        <v>745</v>
      </c>
      <c r="B9" s="4"/>
      <c r="C9" s="4"/>
      <c r="D9" s="5"/>
      <c r="E9" s="5"/>
      <c r="F9" s="5"/>
      <c r="G9" s="5"/>
      <c r="H9" s="5"/>
      <c r="I9" s="5"/>
      <c r="J9" s="5"/>
      <c r="K9" s="12">
        <f t="shared" si="0"/>
        <v>0</v>
      </c>
      <c r="L9" s="6"/>
      <c r="M9" s="14">
        <f t="shared" si="1"/>
        <v>0</v>
      </c>
    </row>
    <row r="10" spans="1:13" ht="45" x14ac:dyDescent="0.2">
      <c r="A10" s="22" t="s">
        <v>746</v>
      </c>
      <c r="B10" s="4"/>
      <c r="C10" s="4"/>
      <c r="D10" s="5"/>
      <c r="E10" s="5"/>
      <c r="F10" s="5"/>
      <c r="G10" s="5"/>
      <c r="H10" s="5"/>
      <c r="I10" s="5"/>
      <c r="J10" s="5"/>
      <c r="K10" s="12">
        <f t="shared" si="0"/>
        <v>0</v>
      </c>
      <c r="L10" s="6"/>
      <c r="M10" s="14">
        <f t="shared" si="1"/>
        <v>0</v>
      </c>
    </row>
    <row r="11" spans="1:13" ht="22.5" x14ac:dyDescent="0.2">
      <c r="A11" s="22" t="s">
        <v>668</v>
      </c>
      <c r="B11" s="4"/>
      <c r="C11" s="4"/>
      <c r="D11" s="5"/>
      <c r="E11" s="5"/>
      <c r="F11" s="5"/>
      <c r="G11" s="5"/>
      <c r="H11" s="5"/>
      <c r="I11" s="5"/>
      <c r="J11" s="5"/>
      <c r="K11" s="12">
        <f t="shared" si="0"/>
        <v>0</v>
      </c>
      <c r="L11" s="6"/>
      <c r="M11" s="14">
        <f t="shared" si="1"/>
        <v>0</v>
      </c>
    </row>
    <row r="12" spans="1:13" ht="33.75" x14ac:dyDescent="0.2">
      <c r="A12" s="22" t="s">
        <v>747</v>
      </c>
      <c r="B12" s="4"/>
      <c r="C12" s="4"/>
      <c r="D12" s="5"/>
      <c r="E12" s="5"/>
      <c r="F12" s="5"/>
      <c r="G12" s="5"/>
      <c r="H12" s="5"/>
      <c r="I12" s="5"/>
      <c r="J12" s="5"/>
      <c r="K12" s="12">
        <f t="shared" si="0"/>
        <v>0</v>
      </c>
      <c r="L12" s="6"/>
      <c r="M12" s="14">
        <f t="shared" si="1"/>
        <v>0</v>
      </c>
    </row>
    <row r="13" spans="1:13" ht="45" x14ac:dyDescent="0.2">
      <c r="A13" s="22" t="s">
        <v>748</v>
      </c>
      <c r="B13" s="4"/>
      <c r="C13" s="4"/>
      <c r="D13" s="5"/>
      <c r="E13" s="5"/>
      <c r="F13" s="5"/>
      <c r="G13" s="5"/>
      <c r="H13" s="5"/>
      <c r="I13" s="5"/>
      <c r="J13" s="5"/>
      <c r="K13" s="12">
        <f t="shared" si="0"/>
        <v>0</v>
      </c>
      <c r="L13" s="6"/>
      <c r="M13" s="14">
        <f t="shared" si="1"/>
        <v>0</v>
      </c>
    </row>
    <row r="14" spans="1:13" ht="33.75" x14ac:dyDescent="0.2">
      <c r="A14" s="22" t="s">
        <v>749</v>
      </c>
      <c r="B14" s="4"/>
      <c r="C14" s="4"/>
      <c r="D14" s="5"/>
      <c r="E14" s="5"/>
      <c r="F14" s="5"/>
      <c r="G14" s="5"/>
      <c r="H14" s="5"/>
      <c r="I14" s="5"/>
      <c r="J14" s="5"/>
      <c r="K14" s="12">
        <f t="shared" si="0"/>
        <v>0</v>
      </c>
      <c r="L14" s="6"/>
      <c r="M14" s="14">
        <f t="shared" si="1"/>
        <v>0</v>
      </c>
    </row>
    <row r="15" spans="1:13" ht="22.5" x14ac:dyDescent="0.2">
      <c r="A15" s="22" t="s">
        <v>750</v>
      </c>
      <c r="B15" s="4"/>
      <c r="C15" s="4"/>
      <c r="D15" s="5"/>
      <c r="E15" s="5"/>
      <c r="F15" s="5"/>
      <c r="G15" s="5"/>
      <c r="H15" s="5"/>
      <c r="I15" s="5"/>
      <c r="J15" s="5"/>
      <c r="K15" s="12">
        <f t="shared" si="0"/>
        <v>0</v>
      </c>
      <c r="L15" s="6"/>
      <c r="M15" s="14">
        <f t="shared" si="1"/>
        <v>0</v>
      </c>
    </row>
    <row r="16" spans="1:13" ht="15.75" customHeight="1" thickBot="1" x14ac:dyDescent="0.25">
      <c r="A16" s="105" t="s">
        <v>6</v>
      </c>
      <c r="B16" s="105"/>
      <c r="C16" s="106"/>
      <c r="D16" s="53">
        <f t="shared" ref="D16:M16" si="2">SUM(D7:D15)</f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 t="shared" si="2"/>
        <v>0</v>
      </c>
      <c r="L16" s="13">
        <f t="shared" si="2"/>
        <v>0</v>
      </c>
      <c r="M16" s="18">
        <f t="shared" si="2"/>
        <v>0</v>
      </c>
    </row>
    <row r="17" spans="9:13" ht="63" customHeight="1" x14ac:dyDescent="0.2">
      <c r="I17" s="21" t="str">
        <f>IF(K16=0,"",IF(I16/K16&gt;0.15,"SUPERA 15%",""))</f>
        <v/>
      </c>
      <c r="M17" s="26" t="str">
        <f>IF(M16&gt;30000,"IMPORT SUPERIOR A 30.000","assegureu-vos que aquest import coincideix amb l'import sol·licitat")</f>
        <v>assegureu-vos que aquest import coincideix amb l'import sol·licitat</v>
      </c>
    </row>
  </sheetData>
  <sheetProtection algorithmName="SHA-512" hashValue="0ioOVbYWZ/R7Us6F3UjVnJLa+nPGdG3DT/NNYYf6zCS6VhaWC68pfhX3vKpzIFyOE2OQp4oQf/ENUKk2hhdyxQ==" saltValue="mLwnwSIevQYZMgVTDMwi5g==" spinCount="100000" sheet="1" formatColumns="0" formatRows="0" autoFilter="0"/>
  <mergeCells count="5">
    <mergeCell ref="A16:C16"/>
    <mergeCell ref="A1:C1"/>
    <mergeCell ref="B3:G3"/>
    <mergeCell ref="I3:J3"/>
    <mergeCell ref="B4:J4"/>
  </mergeCells>
  <dataValidations count="2">
    <dataValidation type="decimal" operator="greaterThanOrEqual" allowBlank="1" showInputMessage="1" showErrorMessage="1" sqref="L7:L15 D7:J15">
      <formula1>0</formula1>
    </dataValidation>
    <dataValidation type="date" allowBlank="1" showInputMessage="1" showErrorMessage="1" error="La data no està compresa dins el període d'actuacions subvencionable" sqref="B7:C15">
      <formula1>45231</formula1>
      <formula2>45596</formula2>
    </dataValidation>
  </dataValidations>
  <pageMargins left="0.7" right="0.7" top="0.95833333333333337" bottom="0.75" header="0.3" footer="0.3"/>
  <pageSetup paperSize="9" scale="49" orientation="landscape" r:id="rId1"/>
  <headerFooter alignWithMargins="0">
    <oddHeader>&amp;L&amp;G&amp;R&amp;G</oddHeader>
    <oddFooter>&amp;L&amp;G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M13"/>
  <sheetViews>
    <sheetView zoomScaleNormal="100" zoomScaleSheetLayoutView="98" workbookViewId="0">
      <selection activeCell="H7" sqref="H7"/>
    </sheetView>
  </sheetViews>
  <sheetFormatPr defaultColWidth="8.85546875" defaultRowHeight="11.25" x14ac:dyDescent="0.2"/>
  <cols>
    <col min="1" max="1" width="35.85546875" style="8" customWidth="1"/>
    <col min="2" max="2" width="12.140625" style="8" customWidth="1"/>
    <col min="3" max="3" width="10.85546875" style="8" customWidth="1"/>
    <col min="4" max="4" width="14.140625" style="8" customWidth="1"/>
    <col min="5" max="5" width="11.42578125" style="8" customWidth="1"/>
    <col min="6" max="6" width="15" style="8" customWidth="1"/>
    <col min="7" max="7" width="11.42578125" style="8" customWidth="1"/>
    <col min="8" max="8" width="13.85546875" style="8" customWidth="1"/>
    <col min="9" max="11" width="11.42578125" style="8" customWidth="1"/>
    <col min="12" max="12" width="14.85546875" style="8" customWidth="1"/>
    <col min="13" max="13" width="10.5703125" style="8" customWidth="1"/>
    <col min="14" max="16384" width="8.85546875" style="8"/>
  </cols>
  <sheetData>
    <row r="1" spans="1:13" ht="14.25" customHeight="1" x14ac:dyDescent="0.25">
      <c r="A1" s="77" t="s">
        <v>680</v>
      </c>
      <c r="B1" s="77"/>
      <c r="C1" s="77"/>
      <c r="D1" s="7"/>
      <c r="E1" s="50"/>
      <c r="F1" s="7"/>
      <c r="G1" s="7"/>
      <c r="H1" s="7"/>
      <c r="I1" s="7"/>
      <c r="J1" s="7"/>
      <c r="K1" s="7"/>
      <c r="L1" s="7"/>
      <c r="M1" s="7"/>
    </row>
    <row r="2" spans="1:13" ht="12.75" customHeight="1" x14ac:dyDescent="0.2"/>
    <row r="3" spans="1:13" ht="15" x14ac:dyDescent="0.25">
      <c r="A3" s="15" t="s">
        <v>1</v>
      </c>
      <c r="B3" s="84"/>
      <c r="C3" s="85"/>
      <c r="D3" s="85"/>
      <c r="E3" s="85"/>
      <c r="F3" s="85"/>
      <c r="G3" s="86"/>
      <c r="H3" s="15" t="s">
        <v>0</v>
      </c>
      <c r="I3" s="79"/>
      <c r="J3" s="79"/>
    </row>
    <row r="4" spans="1:13" ht="15" x14ac:dyDescent="0.25">
      <c r="A4" s="15" t="s">
        <v>2</v>
      </c>
      <c r="B4" s="107" t="s">
        <v>757</v>
      </c>
      <c r="C4" s="108"/>
      <c r="D4" s="108"/>
      <c r="E4" s="108"/>
      <c r="F4" s="108"/>
      <c r="G4" s="108"/>
      <c r="H4" s="108"/>
      <c r="I4" s="108"/>
      <c r="J4" s="109"/>
    </row>
    <row r="6" spans="1:13" s="11" customFormat="1" ht="101.25" x14ac:dyDescent="0.25">
      <c r="A6" s="9" t="s">
        <v>11</v>
      </c>
      <c r="B6" s="3" t="s">
        <v>10</v>
      </c>
      <c r="C6" s="1" t="s">
        <v>12</v>
      </c>
      <c r="D6" s="3" t="s">
        <v>3</v>
      </c>
      <c r="E6" s="1" t="s">
        <v>4</v>
      </c>
      <c r="F6" s="1" t="s">
        <v>742</v>
      </c>
      <c r="G6" s="1" t="s">
        <v>665</v>
      </c>
      <c r="H6" s="1" t="s">
        <v>5</v>
      </c>
      <c r="I6" s="1" t="s">
        <v>7</v>
      </c>
      <c r="J6" s="1" t="s">
        <v>661</v>
      </c>
      <c r="K6" s="16" t="s">
        <v>681</v>
      </c>
      <c r="L6" s="16" t="s">
        <v>683</v>
      </c>
      <c r="M6" s="10" t="s">
        <v>684</v>
      </c>
    </row>
    <row r="7" spans="1:13" ht="33.75" x14ac:dyDescent="0.2">
      <c r="A7" s="22" t="s">
        <v>751</v>
      </c>
      <c r="B7" s="4"/>
      <c r="C7" s="4"/>
      <c r="D7" s="5"/>
      <c r="E7" s="6"/>
      <c r="F7" s="6"/>
      <c r="G7" s="6"/>
      <c r="H7" s="6"/>
      <c r="I7" s="6"/>
      <c r="J7" s="6"/>
      <c r="K7" s="12">
        <f t="shared" ref="K7:K11" si="0">SUM(D7:J7)</f>
        <v>0</v>
      </c>
      <c r="L7" s="6"/>
      <c r="M7" s="14">
        <f>K7-L7</f>
        <v>0</v>
      </c>
    </row>
    <row r="8" spans="1:13" ht="33.75" x14ac:dyDescent="0.2">
      <c r="A8" s="22" t="s">
        <v>752</v>
      </c>
      <c r="B8" s="4"/>
      <c r="C8" s="4"/>
      <c r="D8" s="5"/>
      <c r="E8" s="6"/>
      <c r="F8" s="6"/>
      <c r="G8" s="6"/>
      <c r="H8" s="6"/>
      <c r="I8" s="6"/>
      <c r="J8" s="6"/>
      <c r="K8" s="12">
        <f t="shared" si="0"/>
        <v>0</v>
      </c>
      <c r="L8" s="6"/>
      <c r="M8" s="14">
        <f t="shared" ref="M8:M11" si="1">K8-L8</f>
        <v>0</v>
      </c>
    </row>
    <row r="9" spans="1:13" ht="45" x14ac:dyDescent="0.2">
      <c r="A9" s="29" t="s">
        <v>753</v>
      </c>
      <c r="B9" s="4"/>
      <c r="C9" s="4"/>
      <c r="D9" s="5"/>
      <c r="E9" s="6"/>
      <c r="F9" s="6"/>
      <c r="G9" s="6"/>
      <c r="H9" s="6"/>
      <c r="I9" s="6"/>
      <c r="J9" s="6"/>
      <c r="K9" s="12">
        <f t="shared" si="0"/>
        <v>0</v>
      </c>
      <c r="L9" s="6"/>
      <c r="M9" s="14">
        <f t="shared" si="1"/>
        <v>0</v>
      </c>
    </row>
    <row r="10" spans="1:13" ht="45" x14ac:dyDescent="0.2">
      <c r="A10" s="22" t="s">
        <v>754</v>
      </c>
      <c r="B10" s="4"/>
      <c r="C10" s="4"/>
      <c r="D10" s="5"/>
      <c r="E10" s="6"/>
      <c r="F10" s="6"/>
      <c r="G10" s="6"/>
      <c r="H10" s="6"/>
      <c r="I10" s="6"/>
      <c r="J10" s="6"/>
      <c r="K10" s="12">
        <f t="shared" si="0"/>
        <v>0</v>
      </c>
      <c r="L10" s="6"/>
      <c r="M10" s="14">
        <f t="shared" si="1"/>
        <v>0</v>
      </c>
    </row>
    <row r="11" spans="1:13" ht="33.75" x14ac:dyDescent="0.2">
      <c r="A11" s="29" t="s">
        <v>755</v>
      </c>
      <c r="B11" s="4"/>
      <c r="C11" s="4"/>
      <c r="D11" s="5"/>
      <c r="E11" s="6"/>
      <c r="F11" s="6"/>
      <c r="G11" s="6"/>
      <c r="H11" s="6"/>
      <c r="I11" s="6"/>
      <c r="J11" s="6"/>
      <c r="K11" s="12">
        <f t="shared" si="0"/>
        <v>0</v>
      </c>
      <c r="L11" s="6"/>
      <c r="M11" s="14">
        <f t="shared" si="1"/>
        <v>0</v>
      </c>
    </row>
    <row r="12" spans="1:13" ht="15.75" customHeight="1" thickBot="1" x14ac:dyDescent="0.25">
      <c r="A12" s="110" t="s">
        <v>6</v>
      </c>
      <c r="B12" s="105"/>
      <c r="C12" s="111"/>
      <c r="D12" s="13">
        <f t="shared" ref="D12:M12" si="2">SUM(D7:D11)</f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3">
        <f t="shared" si="2"/>
        <v>0</v>
      </c>
      <c r="M12" s="18">
        <f t="shared" si="2"/>
        <v>0</v>
      </c>
    </row>
    <row r="13" spans="1:13" ht="70.5" customHeight="1" x14ac:dyDescent="0.2">
      <c r="I13" s="21" t="str">
        <f>IF(K12=0,"",IF(I12/K12&gt;0.15,"SUPERA 15%",))</f>
        <v/>
      </c>
      <c r="M13" s="26" t="str">
        <f>IF(M12&gt;170000,"IMPORT SUPERIOR A 170,000","assegureu-vos que aquest import coincideix amb l'import sol·licitat")</f>
        <v>assegureu-vos que aquest import coincideix amb l'import sol·licitat</v>
      </c>
    </row>
  </sheetData>
  <sheetProtection algorithmName="SHA-512" hashValue="7BMQA48AjjxGEm4J2JMy/8YKeA8sFgCjg8ty4ELp1sb3ddu3kLmTq1GSapWTUfOL+icXw6jtk8F7rTyyxVnZ0g==" saltValue="pEuUhVf3e/mHwrTUS7TdKw==" spinCount="100000" sheet="1" formatColumns="0" formatRows="0" autoFilter="0"/>
  <mergeCells count="5">
    <mergeCell ref="A12:C12"/>
    <mergeCell ref="A1:C1"/>
    <mergeCell ref="I3:J3"/>
    <mergeCell ref="B3:G3"/>
    <mergeCell ref="B4:J4"/>
  </mergeCells>
  <dataValidations count="2">
    <dataValidation type="decimal" operator="greaterThanOrEqual" allowBlank="1" showInputMessage="1" showErrorMessage="1" sqref="L7:L11 D7:J11">
      <formula1>0</formula1>
    </dataValidation>
    <dataValidation type="date" allowBlank="1" showInputMessage="1" showErrorMessage="1" error="La data no està compresa dins el període d'actuacions subvencionable" sqref="B7:C11">
      <formula1>45231</formula1>
      <formula2>45596</formula2>
    </dataValidation>
  </dataValidations>
  <pageMargins left="0.7" right="0.7" top="0.95833333333333337" bottom="0.75" header="0.3" footer="0.3"/>
  <pageSetup paperSize="9" scale="49" orientation="landscape" r:id="rId1"/>
  <headerFooter alignWithMargins="0">
    <oddHeader>&amp;L&amp;G&amp;R&amp;G</oddHead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</vt:i4>
      </vt:variant>
      <vt:variant>
        <vt:lpstr>Intervals amb nom</vt:lpstr>
      </vt:variant>
      <vt:variant>
        <vt:i4>8</vt:i4>
      </vt:variant>
    </vt:vector>
  </HeadingPairs>
  <TitlesOfParts>
    <vt:vector size="21" baseType="lpstr">
      <vt:lpstr>A)</vt:lpstr>
      <vt:lpstr>B)</vt:lpstr>
      <vt:lpstr>C)</vt:lpstr>
      <vt:lpstr>D)</vt:lpstr>
      <vt:lpstr>E)</vt:lpstr>
      <vt:lpstr>F)</vt:lpstr>
      <vt:lpstr>G)</vt:lpstr>
      <vt:lpstr>P3</vt:lpstr>
      <vt:lpstr>H)</vt:lpstr>
      <vt:lpstr>I)</vt:lpstr>
      <vt:lpstr>DADES ENTITATS</vt:lpstr>
      <vt:lpstr>Full1</vt:lpstr>
      <vt:lpstr>CODIS</vt:lpstr>
      <vt:lpstr>Abast</vt:lpstr>
      <vt:lpstr>'DADES ENTITATS'!Àrea_d'impressió</vt:lpstr>
      <vt:lpstr>'G)'!Àrea_d'impressió</vt:lpstr>
      <vt:lpstr>'H)'!Àrea_d'impressió</vt:lpstr>
      <vt:lpstr>'P3'!Àrea_d'impressió</vt:lpstr>
      <vt:lpstr>comarca</vt:lpstr>
      <vt:lpstr>ENTITAT</vt:lpstr>
      <vt:lpstr>PROJECTE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Morales Martinez, Carles</cp:lastModifiedBy>
  <cp:lastPrinted>2018-09-25T10:22:26Z</cp:lastPrinted>
  <dcterms:created xsi:type="dcterms:W3CDTF">2017-07-31T09:20:39Z</dcterms:created>
  <dcterms:modified xsi:type="dcterms:W3CDTF">2023-04-28T10:09:00Z</dcterms:modified>
</cp:coreProperties>
</file>