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ervei de Foment\01_PROGRAMES SUBVENCIONS\11_XARXA TERRITORIAL\2023\L2 Projectes Singulars 2023\DOCUMENTACIÓ\"/>
    </mc:Choice>
  </mc:AlternateContent>
  <workbookProtection workbookAlgorithmName="SHA-512" workbookHashValue="qzFVXKbsVub6ScxigAznt3r3g/A6WdlclO6beSIovN42S3Wx/fE6w8plQJeNsaCO7vJrUqp1PZOuc4EVJwG3Fg==" workbookSaltValue="wsFv0sJw/kNzpjDb2lLx/w==" workbookSpinCount="100000" lockStructure="1"/>
  <bookViews>
    <workbookView xWindow="-28920" yWindow="0" windowWidth="29040" windowHeight="11700" firstSheet="2" activeTab="5"/>
  </bookViews>
  <sheets>
    <sheet name="CODIS" sheetId="5" state="hidden" r:id="rId1"/>
    <sheet name="INSTRUCCIONS" sheetId="10" r:id="rId2"/>
    <sheet name="RESUM I PRESSUPOST EIXOS A,B, E" sheetId="1" r:id="rId3"/>
    <sheet name="RESUM I PRESSUPOST EIX C" sheetId="12" r:id="rId4"/>
    <sheet name="RESUM I PRESSUPOST EIX D" sheetId="14" r:id="rId5"/>
    <sheet name="DADES LABORALS" sheetId="6" r:id="rId6"/>
    <sheet name="DADES ECONÒMIQUES" sheetId="3" r:id="rId7"/>
  </sheets>
  <definedNames>
    <definedName name="Abast">CODIS!$E$2:$E$8</definedName>
    <definedName name="_xlnm.Print_Area" localSheetId="6">'DADES ECONÒMIQUES'!$A$1:$J$31</definedName>
    <definedName name="_xlnm.Print_Area" localSheetId="5">'DADES LABORALS'!$A$1:$Y$32</definedName>
    <definedName name="_xlnm.Print_Area" localSheetId="1">INSTRUCCIONS!$A$1:$I$71</definedName>
    <definedName name="_xlnm.Print_Area" localSheetId="2">'RESUM I PRESSUPOST EIXOS A,B, E'!$A$1:$N$61</definedName>
    <definedName name="comarca">CODIS!$C$2:$C$43</definedName>
    <definedName name="ENTITAT">CODIS!$G$2:$G$3</definedName>
    <definedName name="Municipi">CODIS!$A$2:$A$600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6" l="1"/>
  <c r="M3" i="6"/>
  <c r="C3" i="6"/>
  <c r="W60" i="14" l="1"/>
  <c r="U5" i="14" s="1"/>
  <c r="V60" i="14"/>
  <c r="T5" i="14" s="1"/>
  <c r="N60" i="14"/>
  <c r="M60" i="14"/>
  <c r="L60" i="14"/>
  <c r="K60" i="14"/>
  <c r="J60" i="14"/>
  <c r="I60" i="14"/>
  <c r="H60" i="14"/>
  <c r="G60" i="14"/>
  <c r="Q59" i="14"/>
  <c r="S59" i="14" s="1"/>
  <c r="X59" i="14" s="1"/>
  <c r="O59" i="14"/>
  <c r="Q58" i="14"/>
  <c r="O58" i="14"/>
  <c r="Q57" i="14"/>
  <c r="S57" i="14" s="1"/>
  <c r="X57" i="14" s="1"/>
  <c r="O57" i="14"/>
  <c r="Q56" i="14"/>
  <c r="S56" i="14" s="1"/>
  <c r="X56" i="14" s="1"/>
  <c r="O56" i="14"/>
  <c r="Q55" i="14"/>
  <c r="S55" i="14" s="1"/>
  <c r="X55" i="14" s="1"/>
  <c r="O55" i="14"/>
  <c r="Q54" i="14"/>
  <c r="S54" i="14" s="1"/>
  <c r="X54" i="14" s="1"/>
  <c r="O54" i="14"/>
  <c r="Q53" i="14"/>
  <c r="S53" i="14" s="1"/>
  <c r="X53" i="14" s="1"/>
  <c r="O53" i="14"/>
  <c r="Q52" i="14"/>
  <c r="S52" i="14" s="1"/>
  <c r="X52" i="14" s="1"/>
  <c r="O52" i="14"/>
  <c r="Q51" i="14"/>
  <c r="S51" i="14" s="1"/>
  <c r="X51" i="14" s="1"/>
  <c r="O51" i="14"/>
  <c r="Q50" i="14"/>
  <c r="S50" i="14" s="1"/>
  <c r="X50" i="14" s="1"/>
  <c r="O50" i="14"/>
  <c r="Q49" i="14"/>
  <c r="S49" i="14" s="1"/>
  <c r="X49" i="14" s="1"/>
  <c r="O49" i="14"/>
  <c r="Q48" i="14"/>
  <c r="S48" i="14" s="1"/>
  <c r="X48" i="14" s="1"/>
  <c r="O48" i="14"/>
  <c r="Q47" i="14"/>
  <c r="S47" i="14" s="1"/>
  <c r="X47" i="14" s="1"/>
  <c r="O47" i="14"/>
  <c r="Q46" i="14"/>
  <c r="S46" i="14" s="1"/>
  <c r="X46" i="14" s="1"/>
  <c r="O46" i="14"/>
  <c r="Q45" i="14"/>
  <c r="S45" i="14" s="1"/>
  <c r="X45" i="14" s="1"/>
  <c r="O45" i="14"/>
  <c r="Q44" i="14"/>
  <c r="S44" i="14" s="1"/>
  <c r="X44" i="14" s="1"/>
  <c r="O44" i="14"/>
  <c r="Q43" i="14"/>
  <c r="S43" i="14" s="1"/>
  <c r="X43" i="14" s="1"/>
  <c r="O43" i="14"/>
  <c r="Q42" i="14"/>
  <c r="S42" i="14" s="1"/>
  <c r="X42" i="14" s="1"/>
  <c r="O42" i="14"/>
  <c r="Q41" i="14"/>
  <c r="S41" i="14" s="1"/>
  <c r="X41" i="14" s="1"/>
  <c r="O41" i="14"/>
  <c r="Q40" i="14"/>
  <c r="S40" i="14" s="1"/>
  <c r="X40" i="14" s="1"/>
  <c r="O40" i="14"/>
  <c r="Q39" i="14"/>
  <c r="S39" i="14" s="1"/>
  <c r="X39" i="14" s="1"/>
  <c r="O39" i="14"/>
  <c r="Q38" i="14"/>
  <c r="S38" i="14" s="1"/>
  <c r="X38" i="14" s="1"/>
  <c r="O38" i="14"/>
  <c r="Q37" i="14"/>
  <c r="S37" i="14" s="1"/>
  <c r="X37" i="14" s="1"/>
  <c r="O37" i="14"/>
  <c r="Q36" i="14"/>
  <c r="S36" i="14" s="1"/>
  <c r="X36" i="14" s="1"/>
  <c r="O36" i="14"/>
  <c r="Q35" i="14"/>
  <c r="S35" i="14" s="1"/>
  <c r="X35" i="14" s="1"/>
  <c r="O35" i="14"/>
  <c r="Q34" i="14"/>
  <c r="S34" i="14" s="1"/>
  <c r="X34" i="14" s="1"/>
  <c r="O34" i="14"/>
  <c r="Q33" i="14"/>
  <c r="S33" i="14" s="1"/>
  <c r="X33" i="14" s="1"/>
  <c r="O33" i="14"/>
  <c r="Q32" i="14"/>
  <c r="S32" i="14" s="1"/>
  <c r="X32" i="14" s="1"/>
  <c r="O32" i="14"/>
  <c r="S31" i="14"/>
  <c r="X31" i="14" s="1"/>
  <c r="Q31" i="14"/>
  <c r="O31" i="14"/>
  <c r="S30" i="14"/>
  <c r="X30" i="14" s="1"/>
  <c r="Q30" i="14"/>
  <c r="O30" i="14"/>
  <c r="Q29" i="14"/>
  <c r="S29" i="14" s="1"/>
  <c r="X29" i="14" s="1"/>
  <c r="O29" i="14"/>
  <c r="Q28" i="14"/>
  <c r="S28" i="14" s="1"/>
  <c r="X28" i="14" s="1"/>
  <c r="O28" i="14"/>
  <c r="S27" i="14"/>
  <c r="X27" i="14" s="1"/>
  <c r="Q27" i="14"/>
  <c r="O27" i="14"/>
  <c r="S26" i="14"/>
  <c r="X26" i="14" s="1"/>
  <c r="Q26" i="14"/>
  <c r="O26" i="14"/>
  <c r="Q25" i="14"/>
  <c r="S25" i="14" s="1"/>
  <c r="X25" i="14" s="1"/>
  <c r="O25" i="14"/>
  <c r="Q24" i="14"/>
  <c r="S24" i="14" s="1"/>
  <c r="X24" i="14" s="1"/>
  <c r="O24" i="14"/>
  <c r="S23" i="14"/>
  <c r="X23" i="14" s="1"/>
  <c r="Q23" i="14"/>
  <c r="O23" i="14"/>
  <c r="S22" i="14"/>
  <c r="X22" i="14" s="1"/>
  <c r="Q22" i="14"/>
  <c r="O22" i="14"/>
  <c r="Q21" i="14"/>
  <c r="S21" i="14" s="1"/>
  <c r="X21" i="14" s="1"/>
  <c r="O21" i="14"/>
  <c r="Q20" i="14"/>
  <c r="S20" i="14" s="1"/>
  <c r="X20" i="14" s="1"/>
  <c r="O20" i="14"/>
  <c r="S19" i="14"/>
  <c r="X19" i="14" s="1"/>
  <c r="Q19" i="14"/>
  <c r="O19" i="14"/>
  <c r="S18" i="14"/>
  <c r="X18" i="14" s="1"/>
  <c r="Q18" i="14"/>
  <c r="O18" i="14"/>
  <c r="Q17" i="14"/>
  <c r="S17" i="14" s="1"/>
  <c r="X17" i="14" s="1"/>
  <c r="O17" i="14"/>
  <c r="Q16" i="14"/>
  <c r="S16" i="14" s="1"/>
  <c r="X16" i="14" s="1"/>
  <c r="O16" i="14"/>
  <c r="S15" i="14"/>
  <c r="X15" i="14" s="1"/>
  <c r="Q15" i="14"/>
  <c r="O15" i="14"/>
  <c r="S14" i="14"/>
  <c r="X14" i="14" s="1"/>
  <c r="Q14" i="14"/>
  <c r="O14" i="14"/>
  <c r="Q13" i="14"/>
  <c r="S13" i="14" s="1"/>
  <c r="X13" i="14" s="1"/>
  <c r="O13" i="14"/>
  <c r="Q12" i="14"/>
  <c r="O12" i="14"/>
  <c r="S11" i="14"/>
  <c r="X11" i="14" s="1"/>
  <c r="Q11" i="14"/>
  <c r="O11" i="14"/>
  <c r="Q10" i="14"/>
  <c r="O10" i="14"/>
  <c r="O60" i="14" s="1"/>
  <c r="S10" i="14" l="1"/>
  <c r="X10" i="14" s="1"/>
  <c r="V5" i="14"/>
  <c r="T6" i="14" s="1"/>
  <c r="X6" i="14" s="1"/>
  <c r="S58" i="14"/>
  <c r="X58" i="14" s="1"/>
  <c r="Q60" i="14"/>
  <c r="S60" i="14"/>
  <c r="T60" i="14" s="1"/>
  <c r="S12" i="14"/>
  <c r="X12" i="14" s="1"/>
  <c r="U6" i="14" l="1"/>
  <c r="P60" i="14"/>
  <c r="O61" i="14" s="1"/>
  <c r="X5" i="14"/>
  <c r="R60" i="14"/>
  <c r="Q61" i="14" s="1"/>
  <c r="U60" i="14" l="1"/>
  <c r="T61" i="14" s="1"/>
  <c r="T11" i="14" s="1"/>
  <c r="O11" i="12" l="1"/>
  <c r="X14" i="12"/>
  <c r="X15" i="12"/>
  <c r="X17" i="12"/>
  <c r="X18" i="12"/>
  <c r="X19" i="12"/>
  <c r="X20" i="12"/>
  <c r="X21" i="12"/>
  <c r="X22" i="12"/>
  <c r="X23" i="12"/>
  <c r="X24" i="12"/>
  <c r="X25" i="12"/>
  <c r="X26" i="12"/>
  <c r="X27" i="12"/>
  <c r="X28" i="12"/>
  <c r="X29" i="12"/>
  <c r="X30" i="12"/>
  <c r="X31" i="12"/>
  <c r="X32" i="12"/>
  <c r="X33" i="12"/>
  <c r="X34" i="12"/>
  <c r="X35" i="12"/>
  <c r="X36" i="12"/>
  <c r="X37" i="12"/>
  <c r="X38" i="12"/>
  <c r="X39" i="12"/>
  <c r="X40" i="12"/>
  <c r="X41" i="12"/>
  <c r="X42" i="12"/>
  <c r="X43" i="12"/>
  <c r="X44" i="12"/>
  <c r="X45" i="12"/>
  <c r="X46" i="12"/>
  <c r="X47" i="12"/>
  <c r="X48" i="12"/>
  <c r="X50" i="12"/>
  <c r="X51" i="12"/>
  <c r="X52" i="12"/>
  <c r="X53" i="12"/>
  <c r="X54" i="12"/>
  <c r="X56" i="12"/>
  <c r="X59" i="12"/>
  <c r="W60" i="12"/>
  <c r="U5" i="12" s="1"/>
  <c r="V60" i="12"/>
  <c r="T5" i="12" l="1"/>
  <c r="V5" i="12" s="1"/>
  <c r="G11" i="1"/>
  <c r="Q11" i="1" s="1"/>
  <c r="G12" i="1"/>
  <c r="G13" i="1"/>
  <c r="Q13" i="1" s="1"/>
  <c r="G14" i="1"/>
  <c r="Q14" i="1" s="1"/>
  <c r="G15" i="1"/>
  <c r="Q15" i="1" s="1"/>
  <c r="G16" i="1"/>
  <c r="Q16" i="1" s="1"/>
  <c r="G17" i="1"/>
  <c r="Q17" i="1" s="1"/>
  <c r="G18" i="1"/>
  <c r="G19" i="1"/>
  <c r="G20" i="1"/>
  <c r="G21" i="1"/>
  <c r="Q21" i="1" s="1"/>
  <c r="G22" i="1"/>
  <c r="Q22" i="1" s="1"/>
  <c r="G23" i="1"/>
  <c r="Q23" i="1" s="1"/>
  <c r="G24" i="1"/>
  <c r="Q24" i="1" s="1"/>
  <c r="G25" i="1"/>
  <c r="Q25" i="1" s="1"/>
  <c r="G26" i="1"/>
  <c r="Q26" i="1" s="1"/>
  <c r="G27" i="1"/>
  <c r="G28" i="1"/>
  <c r="G29" i="1"/>
  <c r="G30" i="1"/>
  <c r="Q30" i="1" s="1"/>
  <c r="G31" i="1"/>
  <c r="Q31" i="1" s="1"/>
  <c r="G32" i="1"/>
  <c r="Q32" i="1" s="1"/>
  <c r="G33" i="1"/>
  <c r="Q33" i="1" s="1"/>
  <c r="G34" i="1"/>
  <c r="Q34" i="1" s="1"/>
  <c r="G35" i="1"/>
  <c r="Q35" i="1" s="1"/>
  <c r="G36" i="1"/>
  <c r="Q36" i="1" s="1"/>
  <c r="G37" i="1"/>
  <c r="G38" i="1"/>
  <c r="Q38" i="1" s="1"/>
  <c r="G39" i="1"/>
  <c r="Q39" i="1" s="1"/>
  <c r="G40" i="1"/>
  <c r="Q40" i="1" s="1"/>
  <c r="G41" i="1"/>
  <c r="Q41" i="1" s="1"/>
  <c r="G42" i="1"/>
  <c r="Q42" i="1" s="1"/>
  <c r="G43" i="1"/>
  <c r="G44" i="1"/>
  <c r="G45" i="1"/>
  <c r="G46" i="1"/>
  <c r="Q46" i="1" s="1"/>
  <c r="G47" i="1"/>
  <c r="Q47" i="1" s="1"/>
  <c r="G48" i="1"/>
  <c r="Q48" i="1" s="1"/>
  <c r="G49" i="1"/>
  <c r="Q49" i="1" s="1"/>
  <c r="G50" i="1"/>
  <c r="G51" i="1"/>
  <c r="G52" i="1"/>
  <c r="G53" i="1"/>
  <c r="G54" i="1"/>
  <c r="G55" i="1"/>
  <c r="Q55" i="1" s="1"/>
  <c r="G56" i="1"/>
  <c r="Q56" i="1" s="1"/>
  <c r="G57" i="1"/>
  <c r="Q57" i="1" s="1"/>
  <c r="G58" i="1"/>
  <c r="Q58" i="1" s="1"/>
  <c r="G59" i="1"/>
  <c r="Q59" i="1" s="1"/>
  <c r="G10" i="1"/>
  <c r="Q12" i="1"/>
  <c r="Q18" i="1"/>
  <c r="Q19" i="1"/>
  <c r="Q20" i="1"/>
  <c r="Q27" i="1"/>
  <c r="Q28" i="1"/>
  <c r="Q29" i="1"/>
  <c r="Q37" i="1"/>
  <c r="Q43" i="1"/>
  <c r="Q44" i="1"/>
  <c r="Q45" i="1"/>
  <c r="Q50" i="1"/>
  <c r="Q51" i="1"/>
  <c r="Q52" i="1"/>
  <c r="Q53" i="1"/>
  <c r="Q54" i="1"/>
  <c r="U6" i="12" l="1"/>
  <c r="T6" i="12"/>
  <c r="X6" i="12" s="1"/>
  <c r="G60" i="1"/>
  <c r="N60" i="12" l="1"/>
  <c r="M60" i="12"/>
  <c r="L60" i="12"/>
  <c r="K60" i="12"/>
  <c r="J60" i="12"/>
  <c r="I60" i="12"/>
  <c r="H60" i="12"/>
  <c r="G60" i="12"/>
  <c r="Q59" i="12"/>
  <c r="O59" i="12"/>
  <c r="Q58" i="12"/>
  <c r="O58" i="12"/>
  <c r="Q57" i="12"/>
  <c r="O57" i="12"/>
  <c r="Q56" i="12"/>
  <c r="O56" i="12"/>
  <c r="Q55" i="12"/>
  <c r="O55" i="12"/>
  <c r="Q54" i="12"/>
  <c r="O54" i="12"/>
  <c r="Q53" i="12"/>
  <c r="O53" i="12"/>
  <c r="Q52" i="12"/>
  <c r="O52" i="12"/>
  <c r="Q51" i="12"/>
  <c r="O51" i="12"/>
  <c r="Q50" i="12"/>
  <c r="O50" i="12"/>
  <c r="Q49" i="12"/>
  <c r="O49" i="12"/>
  <c r="Q48" i="12"/>
  <c r="O48" i="12"/>
  <c r="Q47" i="12"/>
  <c r="O47" i="12"/>
  <c r="Q46" i="12"/>
  <c r="O46" i="12"/>
  <c r="Q45" i="12"/>
  <c r="O45" i="12"/>
  <c r="Q44" i="12"/>
  <c r="O44" i="12"/>
  <c r="Q43" i="12"/>
  <c r="O43" i="12"/>
  <c r="Q42" i="12"/>
  <c r="O42" i="12"/>
  <c r="Q41" i="12"/>
  <c r="O41" i="12"/>
  <c r="Q40" i="12"/>
  <c r="O40" i="12"/>
  <c r="Q39" i="12"/>
  <c r="O39" i="12"/>
  <c r="Q38" i="12"/>
  <c r="O38" i="12"/>
  <c r="Q37" i="12"/>
  <c r="O37" i="12"/>
  <c r="Q36" i="12"/>
  <c r="O36" i="12"/>
  <c r="Q35" i="12"/>
  <c r="O35" i="12"/>
  <c r="Q34" i="12"/>
  <c r="O34" i="12"/>
  <c r="Q33" i="12"/>
  <c r="O33" i="12"/>
  <c r="Q32" i="12"/>
  <c r="O32" i="12"/>
  <c r="Q31" i="12"/>
  <c r="O31" i="12"/>
  <c r="Q30" i="12"/>
  <c r="O30" i="12"/>
  <c r="Q29" i="12"/>
  <c r="O29" i="12"/>
  <c r="Q28" i="12"/>
  <c r="O28" i="12"/>
  <c r="Q27" i="12"/>
  <c r="O27" i="12"/>
  <c r="Q26" i="12"/>
  <c r="O26" i="12"/>
  <c r="Q25" i="12"/>
  <c r="O25" i="12"/>
  <c r="Q24" i="12"/>
  <c r="O24" i="12"/>
  <c r="Q23" i="12"/>
  <c r="O23" i="12"/>
  <c r="Q22" i="12"/>
  <c r="O22" i="12"/>
  <c r="Q21" i="12"/>
  <c r="O21" i="12"/>
  <c r="Q20" i="12"/>
  <c r="O20" i="12"/>
  <c r="Q19" i="12"/>
  <c r="O19" i="12"/>
  <c r="Q18" i="12"/>
  <c r="O18" i="12"/>
  <c r="Q17" i="12"/>
  <c r="O17" i="12"/>
  <c r="Q16" i="12"/>
  <c r="O16" i="12"/>
  <c r="Q15" i="12"/>
  <c r="O15" i="12"/>
  <c r="Q14" i="12"/>
  <c r="O14" i="12"/>
  <c r="Q13" i="12"/>
  <c r="O13" i="12"/>
  <c r="Q12" i="12"/>
  <c r="O12" i="12"/>
  <c r="Q11" i="12"/>
  <c r="Q10" i="12"/>
  <c r="O10" i="12"/>
  <c r="O60" i="12" l="1"/>
  <c r="S42" i="12"/>
  <c r="S48" i="12"/>
  <c r="S34" i="12"/>
  <c r="S58" i="12"/>
  <c r="X58" i="12" s="1"/>
  <c r="S24" i="12"/>
  <c r="S36" i="12"/>
  <c r="S44" i="12"/>
  <c r="S52" i="12"/>
  <c r="S45" i="12"/>
  <c r="S25" i="12"/>
  <c r="S33" i="12"/>
  <c r="S41" i="12"/>
  <c r="S49" i="12"/>
  <c r="X49" i="12" s="1"/>
  <c r="S57" i="12"/>
  <c r="X57" i="12" s="1"/>
  <c r="S10" i="12"/>
  <c r="X10" i="12" s="1"/>
  <c r="S26" i="12"/>
  <c r="S20" i="12"/>
  <c r="S50" i="12"/>
  <c r="S17" i="12"/>
  <c r="S28" i="12"/>
  <c r="S18" i="12"/>
  <c r="S12" i="12"/>
  <c r="X12" i="12" s="1"/>
  <c r="S11" i="12"/>
  <c r="X11" i="12" s="1"/>
  <c r="Q60" i="12"/>
  <c r="S16" i="12"/>
  <c r="X16" i="12" s="1"/>
  <c r="S21" i="12"/>
  <c r="S32" i="12"/>
  <c r="S40" i="12"/>
  <c r="S56" i="12"/>
  <c r="S19" i="12"/>
  <c r="S27" i="12"/>
  <c r="S35" i="12"/>
  <c r="S43" i="12"/>
  <c r="S51" i="12"/>
  <c r="S59" i="12"/>
  <c r="S14" i="12"/>
  <c r="S22" i="12"/>
  <c r="S30" i="12"/>
  <c r="S38" i="12"/>
  <c r="S46" i="12"/>
  <c r="S54" i="12"/>
  <c r="S29" i="12"/>
  <c r="S53" i="12"/>
  <c r="S37" i="12"/>
  <c r="S13" i="12"/>
  <c r="X13" i="12" s="1"/>
  <c r="S15" i="12"/>
  <c r="S23" i="12"/>
  <c r="S31" i="12"/>
  <c r="S39" i="12"/>
  <c r="S47" i="12"/>
  <c r="S55" i="12"/>
  <c r="X55" i="12" s="1"/>
  <c r="S60" i="12" l="1"/>
  <c r="X5" i="12" s="1"/>
  <c r="R60" i="12" l="1"/>
  <c r="Q61" i="12" s="1"/>
  <c r="P60" i="12"/>
  <c r="O61" i="12" s="1"/>
  <c r="T60" i="12"/>
  <c r="U60" i="12" s="1"/>
  <c r="T61" i="12" l="1"/>
  <c r="AE12" i="6"/>
  <c r="AF12" i="6"/>
  <c r="AH12" i="6"/>
  <c r="AI12" i="6"/>
  <c r="AE13" i="6"/>
  <c r="AF13" i="6"/>
  <c r="AH13" i="6"/>
  <c r="AI13" i="6"/>
  <c r="AE14" i="6"/>
  <c r="AF14" i="6"/>
  <c r="AH14" i="6"/>
  <c r="AI14" i="6"/>
  <c r="AE15" i="6"/>
  <c r="AF15" i="6"/>
  <c r="AI15" i="6"/>
  <c r="AE16" i="6"/>
  <c r="AF16" i="6"/>
  <c r="AH16" i="6"/>
  <c r="AI16" i="6"/>
  <c r="AE17" i="6"/>
  <c r="AF17" i="6"/>
  <c r="AI17" i="6"/>
  <c r="AE18" i="6"/>
  <c r="AF18" i="6"/>
  <c r="AH18" i="6"/>
  <c r="AI18" i="6"/>
  <c r="AE19" i="6"/>
  <c r="AF19" i="6"/>
  <c r="AH19" i="6"/>
  <c r="AI19" i="6"/>
  <c r="AE20" i="6"/>
  <c r="AF20" i="6"/>
  <c r="AH20" i="6"/>
  <c r="AI20" i="6"/>
  <c r="AE21" i="6"/>
  <c r="AF21" i="6"/>
  <c r="AH21" i="6"/>
  <c r="AI21" i="6"/>
  <c r="AE22" i="6"/>
  <c r="AF22" i="6"/>
  <c r="AH22" i="6"/>
  <c r="AI22" i="6"/>
  <c r="AE23" i="6"/>
  <c r="AF23" i="6"/>
  <c r="AH23" i="6"/>
  <c r="AI23" i="6"/>
  <c r="AE24" i="6"/>
  <c r="AF24" i="6"/>
  <c r="AH24" i="6"/>
  <c r="AI24" i="6"/>
  <c r="AE25" i="6"/>
  <c r="AF25" i="6"/>
  <c r="AH25" i="6"/>
  <c r="AI25" i="6"/>
  <c r="AE26" i="6"/>
  <c r="AF26" i="6"/>
  <c r="AH26" i="6"/>
  <c r="AI26" i="6"/>
  <c r="AE27" i="6"/>
  <c r="AF27" i="6"/>
  <c r="AH27" i="6"/>
  <c r="AI27" i="6"/>
  <c r="AE28" i="6"/>
  <c r="AF28" i="6"/>
  <c r="AH28" i="6"/>
  <c r="AI28" i="6"/>
  <c r="AE29" i="6"/>
  <c r="AF29" i="6"/>
  <c r="AH29" i="6"/>
  <c r="AI29" i="6"/>
  <c r="AE30" i="6"/>
  <c r="AF30" i="6"/>
  <c r="AH30" i="6"/>
  <c r="AI30" i="6"/>
  <c r="AI11" i="6"/>
  <c r="AF11" i="6"/>
  <c r="AE11" i="6"/>
  <c r="Z31" i="6" l="1"/>
  <c r="AA31" i="6"/>
  <c r="AB31" i="6"/>
  <c r="Y31" i="6"/>
  <c r="J3" i="3" l="1"/>
  <c r="C4" i="3"/>
  <c r="C11" i="6" l="1"/>
  <c r="C11" i="3" s="1"/>
  <c r="C3" i="3" l="1"/>
  <c r="B11" i="6"/>
  <c r="B11" i="3" s="1"/>
  <c r="D31" i="3" l="1"/>
  <c r="Q10" i="1" l="1"/>
  <c r="Q60" i="1" s="1"/>
  <c r="G12" i="3" l="1"/>
  <c r="G13" i="3"/>
  <c r="G14" i="3"/>
  <c r="G15" i="3"/>
  <c r="AH15" i="6" s="1"/>
  <c r="G16" i="3"/>
  <c r="G17" i="3"/>
  <c r="AH17" i="6" s="1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11" i="3"/>
  <c r="AH11" i="6" s="1"/>
  <c r="H31" i="3" l="1"/>
  <c r="R11" i="6"/>
  <c r="AC11" i="6" s="1"/>
  <c r="B13" i="3"/>
  <c r="C13" i="3"/>
  <c r="B14" i="3"/>
  <c r="C14" i="3"/>
  <c r="B15" i="3"/>
  <c r="C15" i="3"/>
  <c r="B16" i="3"/>
  <c r="C16" i="3"/>
  <c r="B17" i="3"/>
  <c r="C17" i="3"/>
  <c r="B18" i="3"/>
  <c r="C18" i="3"/>
  <c r="B19" i="3"/>
  <c r="C19" i="3"/>
  <c r="B20" i="3"/>
  <c r="C20" i="3"/>
  <c r="B21" i="3"/>
  <c r="C21" i="3"/>
  <c r="B22" i="3"/>
  <c r="C22" i="3"/>
  <c r="B23" i="3"/>
  <c r="C23" i="3"/>
  <c r="B24" i="3"/>
  <c r="C24" i="3"/>
  <c r="B25" i="3"/>
  <c r="C25" i="3"/>
  <c r="B26" i="3"/>
  <c r="C26" i="3"/>
  <c r="B27" i="3"/>
  <c r="C27" i="3"/>
  <c r="B28" i="3"/>
  <c r="C28" i="3"/>
  <c r="B29" i="3"/>
  <c r="C29" i="3"/>
  <c r="B30" i="3"/>
  <c r="C30" i="3"/>
  <c r="C12" i="3"/>
  <c r="B12" i="3"/>
  <c r="X11" i="6" l="1"/>
  <c r="U11" i="6"/>
  <c r="R12" i="6" l="1"/>
  <c r="AC12" i="6" s="1"/>
  <c r="R13" i="6"/>
  <c r="AC13" i="6" s="1"/>
  <c r="R14" i="6"/>
  <c r="AC14" i="6" s="1"/>
  <c r="R15" i="6"/>
  <c r="AC15" i="6" s="1"/>
  <c r="R16" i="6"/>
  <c r="AC16" i="6" s="1"/>
  <c r="R17" i="6"/>
  <c r="AC17" i="6" s="1"/>
  <c r="R18" i="6"/>
  <c r="AC18" i="6" s="1"/>
  <c r="R19" i="6"/>
  <c r="AC19" i="6" s="1"/>
  <c r="R20" i="6"/>
  <c r="AC20" i="6" s="1"/>
  <c r="R21" i="6"/>
  <c r="AC21" i="6" s="1"/>
  <c r="R22" i="6"/>
  <c r="AC22" i="6" s="1"/>
  <c r="R23" i="6"/>
  <c r="AC23" i="6" s="1"/>
  <c r="R24" i="6"/>
  <c r="AC24" i="6" s="1"/>
  <c r="R25" i="6"/>
  <c r="AC25" i="6" s="1"/>
  <c r="R26" i="6"/>
  <c r="AC26" i="6" s="1"/>
  <c r="R27" i="6"/>
  <c r="AC27" i="6" s="1"/>
  <c r="R28" i="6"/>
  <c r="AC28" i="6" s="1"/>
  <c r="R29" i="6"/>
  <c r="AC29" i="6" s="1"/>
  <c r="R30" i="6"/>
  <c r="AC30" i="6" s="1"/>
  <c r="N31" i="6"/>
  <c r="O31" i="6"/>
  <c r="P31" i="6"/>
  <c r="Q31" i="6"/>
  <c r="S31" i="6"/>
  <c r="T31" i="6"/>
  <c r="V31" i="6"/>
  <c r="W31" i="6"/>
  <c r="AD31" i="6"/>
  <c r="M31" i="6"/>
  <c r="L31" i="6"/>
  <c r="K31" i="6"/>
  <c r="J31" i="6"/>
  <c r="I31" i="6"/>
  <c r="H31" i="6"/>
  <c r="G31" i="6"/>
  <c r="F31" i="6"/>
  <c r="O60" i="1"/>
  <c r="P60" i="1" s="1"/>
  <c r="I60" i="1"/>
  <c r="J60" i="1"/>
  <c r="K60" i="1"/>
  <c r="L60" i="1"/>
  <c r="M60" i="1"/>
  <c r="N60" i="1"/>
  <c r="H60" i="1"/>
  <c r="X30" i="6" l="1"/>
  <c r="U30" i="6"/>
  <c r="X29" i="6"/>
  <c r="U29" i="6"/>
  <c r="X28" i="6"/>
  <c r="U28" i="6"/>
  <c r="X27" i="6"/>
  <c r="U27" i="6"/>
  <c r="X26" i="6"/>
  <c r="U26" i="6"/>
  <c r="X25" i="6"/>
  <c r="U25" i="6"/>
  <c r="X24" i="6"/>
  <c r="U24" i="6"/>
  <c r="X23" i="6"/>
  <c r="U23" i="6"/>
  <c r="X22" i="6"/>
  <c r="U22" i="6"/>
  <c r="X21" i="6"/>
  <c r="U21" i="6"/>
  <c r="X20" i="6"/>
  <c r="U20" i="6"/>
  <c r="X19" i="6"/>
  <c r="U19" i="6"/>
  <c r="X18" i="6"/>
  <c r="U18" i="6"/>
  <c r="X17" i="6"/>
  <c r="U17" i="6"/>
  <c r="X16" i="6"/>
  <c r="U16" i="6"/>
  <c r="X15" i="6"/>
  <c r="U15" i="6"/>
  <c r="X14" i="6"/>
  <c r="U14" i="6"/>
  <c r="X13" i="6"/>
  <c r="AC31" i="6" s="1"/>
  <c r="U13" i="6"/>
  <c r="X12" i="6"/>
  <c r="U12" i="6"/>
  <c r="R31" i="6"/>
  <c r="U31" i="6" l="1"/>
  <c r="X31" i="6"/>
  <c r="E31" i="3"/>
  <c r="G31" i="3" l="1"/>
  <c r="F13" i="3" l="1"/>
  <c r="AG13" i="6" s="1"/>
  <c r="F21" i="3"/>
  <c r="AG21" i="6" s="1"/>
  <c r="F29" i="3"/>
  <c r="AG29" i="6" s="1"/>
  <c r="F14" i="3"/>
  <c r="AG14" i="6" s="1"/>
  <c r="F22" i="3"/>
  <c r="AG22" i="6" s="1"/>
  <c r="F30" i="3"/>
  <c r="AG30" i="6" s="1"/>
  <c r="F15" i="3"/>
  <c r="AG15" i="6" s="1"/>
  <c r="F23" i="3"/>
  <c r="AG23" i="6" s="1"/>
  <c r="F11" i="3"/>
  <c r="AG11" i="6" s="1"/>
  <c r="F16" i="3"/>
  <c r="AG16" i="6" s="1"/>
  <c r="F24" i="3"/>
  <c r="AG24" i="6" s="1"/>
  <c r="F17" i="3"/>
  <c r="AG17" i="6" s="1"/>
  <c r="F25" i="3"/>
  <c r="AG25" i="6" s="1"/>
  <c r="F18" i="3"/>
  <c r="AG18" i="6" s="1"/>
  <c r="F19" i="3"/>
  <c r="AG19" i="6" s="1"/>
  <c r="F27" i="3"/>
  <c r="AG27" i="6" s="1"/>
  <c r="F12" i="3"/>
  <c r="AG12" i="6" s="1"/>
  <c r="F20" i="3"/>
  <c r="AG20" i="6" s="1"/>
  <c r="F28" i="3"/>
  <c r="AG28" i="6" s="1"/>
  <c r="F26" i="3"/>
  <c r="AG26" i="6" s="1"/>
  <c r="F31" i="3" l="1"/>
  <c r="T11" i="12"/>
</calcChain>
</file>

<file path=xl/comments1.xml><?xml version="1.0" encoding="utf-8"?>
<comments xmlns="http://schemas.openxmlformats.org/spreadsheetml/2006/main">
  <authors>
    <author>Morales Martinez, Carles</author>
  </authors>
  <commentList>
    <comment ref="AD6" authorId="0" shapeId="0">
      <text>
        <r>
          <rPr>
            <sz val="9"/>
            <color indexed="81"/>
            <rFont val="Tahoma"/>
            <family val="2"/>
          </rPr>
          <t xml:space="preserve">No compten com a mantinguts
</t>
        </r>
      </text>
    </comment>
  </commentList>
</comments>
</file>

<file path=xl/sharedStrings.xml><?xml version="1.0" encoding="utf-8"?>
<sst xmlns="http://schemas.openxmlformats.org/spreadsheetml/2006/main" count="1015" uniqueCount="868">
  <si>
    <t>Municipi</t>
  </si>
  <si>
    <t>Comarca</t>
  </si>
  <si>
    <t>Abast</t>
  </si>
  <si>
    <t>ENTITAT</t>
  </si>
  <si>
    <t>Abrera</t>
  </si>
  <si>
    <t>Baix Llobregat</t>
  </si>
  <si>
    <t>Barcelona</t>
  </si>
  <si>
    <t>S</t>
  </si>
  <si>
    <t>Agramunt</t>
  </si>
  <si>
    <t>Urgell</t>
  </si>
  <si>
    <t>Catalunya Central</t>
  </si>
  <si>
    <t>A</t>
  </si>
  <si>
    <t>Aguilar De Segarra</t>
  </si>
  <si>
    <t>Bages</t>
  </si>
  <si>
    <t>Penedès</t>
  </si>
  <si>
    <t>Aiguamúrcia</t>
  </si>
  <si>
    <t>Alt Camp</t>
  </si>
  <si>
    <t>Girona</t>
  </si>
  <si>
    <t>Aiguaviva</t>
  </si>
  <si>
    <t>Gironès</t>
  </si>
  <si>
    <t>Tarragona</t>
  </si>
  <si>
    <t>Aitona</t>
  </si>
  <si>
    <t>Segrià</t>
  </si>
  <si>
    <t>Terres de l'Ebre</t>
  </si>
  <si>
    <t>Albagés, L'</t>
  </si>
  <si>
    <t>Garrigues</t>
  </si>
  <si>
    <t>Pirineu i Aran</t>
  </si>
  <si>
    <t>Albatàrrec</t>
  </si>
  <si>
    <t>Noguera</t>
  </si>
  <si>
    <t>Albesa</t>
  </si>
  <si>
    <t>Baix Penedès</t>
  </si>
  <si>
    <t>Albi, L'</t>
  </si>
  <si>
    <t>Montsià</t>
  </si>
  <si>
    <t>Albinyana</t>
  </si>
  <si>
    <t>Baix Ebre</t>
  </si>
  <si>
    <t>Alcanar</t>
  </si>
  <si>
    <t>Baix Camp</t>
  </si>
  <si>
    <t>Alcanó</t>
  </si>
  <si>
    <t>Maresme</t>
  </si>
  <si>
    <t>Alcarràs</t>
  </si>
  <si>
    <t>Tarragonès</t>
  </si>
  <si>
    <t>Alcoletge</t>
  </si>
  <si>
    <t>Vallès Oriental</t>
  </si>
  <si>
    <t>Alcover</t>
  </si>
  <si>
    <t>Selva</t>
  </si>
  <si>
    <t>Aldea, L'</t>
  </si>
  <si>
    <t>Garrotxa</t>
  </si>
  <si>
    <t>Aleixar, L'</t>
  </si>
  <si>
    <t>Alt Empordà</t>
  </si>
  <si>
    <t>Alella</t>
  </si>
  <si>
    <t>Terra Alta</t>
  </si>
  <si>
    <t>Alfarràs</t>
  </si>
  <si>
    <t>Ribera d'Ebre</t>
  </si>
  <si>
    <t>Alfés</t>
  </si>
  <si>
    <t>Berguedà</t>
  </si>
  <si>
    <t>Alforja</t>
  </si>
  <si>
    <t>Barcelonès</t>
  </si>
  <si>
    <t>Algerri</t>
  </si>
  <si>
    <t>Vallès Occidental</t>
  </si>
  <si>
    <t>Alguaire</t>
  </si>
  <si>
    <t>Osona</t>
  </si>
  <si>
    <t>Alió</t>
  </si>
  <si>
    <t>Pla de l'Estany</t>
  </si>
  <si>
    <t>Almacelles</t>
  </si>
  <si>
    <t>Conca de Barberà</t>
  </si>
  <si>
    <t>Almatret</t>
  </si>
  <si>
    <t>Baix Empordà</t>
  </si>
  <si>
    <t>Almenar</t>
  </si>
  <si>
    <t>Pla d'Urgell</t>
  </si>
  <si>
    <t>Almoster</t>
  </si>
  <si>
    <t>Priorat</t>
  </si>
  <si>
    <t>Alpicat</t>
  </si>
  <si>
    <t>Cerdanya</t>
  </si>
  <si>
    <t>Alt Àneu</t>
  </si>
  <si>
    <t>Anoia</t>
  </si>
  <si>
    <t>Altafulla</t>
  </si>
  <si>
    <t>Moianès</t>
  </si>
  <si>
    <t>Ametlla De Mar, L'</t>
  </si>
  <si>
    <t>Ripollès</t>
  </si>
  <si>
    <t>Ametlla Del Vallès, L'</t>
  </si>
  <si>
    <t>Garraf</t>
  </si>
  <si>
    <t>Ampolla, L'</t>
  </si>
  <si>
    <t>Pallars Jussà</t>
  </si>
  <si>
    <t>Amposta</t>
  </si>
  <si>
    <t>Alt Penedès</t>
  </si>
  <si>
    <t>Anglès</t>
  </si>
  <si>
    <t>Segarra</t>
  </si>
  <si>
    <t>Anglesola</t>
  </si>
  <si>
    <t>Alt Urgell</t>
  </si>
  <si>
    <t>Arbeca</t>
  </si>
  <si>
    <t>Solsonès</t>
  </si>
  <si>
    <t>Arboç, L'</t>
  </si>
  <si>
    <t>Alta Ribagorça</t>
  </si>
  <si>
    <t>Arbúcies</t>
  </si>
  <si>
    <t>Pallars Sobirà</t>
  </si>
  <si>
    <t>Arenys De Mar</t>
  </si>
  <si>
    <t>Val d'Aran</t>
  </si>
  <si>
    <t>Arenys De Munt</t>
  </si>
  <si>
    <t>Argelaguer</t>
  </si>
  <si>
    <t>Argentona</t>
  </si>
  <si>
    <t>Armentera, L'</t>
  </si>
  <si>
    <t>Arnes</t>
  </si>
  <si>
    <t>Artés</t>
  </si>
  <si>
    <t>Artesa De Lleida</t>
  </si>
  <si>
    <t>Artesa De Segre</t>
  </si>
  <si>
    <t>Ascó</t>
  </si>
  <si>
    <t>Aspa</t>
  </si>
  <si>
    <t>Avià</t>
  </si>
  <si>
    <t>Avinyó</t>
  </si>
  <si>
    <t>Avinyonet De Puigventós</t>
  </si>
  <si>
    <t>Avinyonet del Penedès</t>
  </si>
  <si>
    <t>Badalona</t>
  </si>
  <si>
    <t>Badia Del Vallès</t>
  </si>
  <si>
    <t>Bagà</t>
  </si>
  <si>
    <t>Balaguer</t>
  </si>
  <si>
    <t>Balenyà</t>
  </si>
  <si>
    <t>Balsareny</t>
  </si>
  <si>
    <t>Banyoles</t>
  </si>
  <si>
    <t>Barberà De La Conca</t>
  </si>
  <si>
    <t>Barberà Del Vallès</t>
  </si>
  <si>
    <t>Batea</t>
  </si>
  <si>
    <t>Begues</t>
  </si>
  <si>
    <t>Begur</t>
  </si>
  <si>
    <t>Belianes</t>
  </si>
  <si>
    <t>Bellaguarda</t>
  </si>
  <si>
    <t>Bellcaire D'Urgell</t>
  </si>
  <si>
    <t>Bell-Lloc D'Urgell</t>
  </si>
  <si>
    <t>Bellmunt Del Priorat</t>
  </si>
  <si>
    <t>Bellpuig</t>
  </si>
  <si>
    <t>Bellvei</t>
  </si>
  <si>
    <t>Bellver De Cerdanya</t>
  </si>
  <si>
    <t>Bellvís</t>
  </si>
  <si>
    <t>Benavent De Segrià</t>
  </si>
  <si>
    <t>Benissanet</t>
  </si>
  <si>
    <t>Berga</t>
  </si>
  <si>
    <t>Besalú</t>
  </si>
  <si>
    <t>Bescanó</t>
  </si>
  <si>
    <t>Bigues I Riells</t>
  </si>
  <si>
    <t>Bisbal De Falset, La</t>
  </si>
  <si>
    <t>Bisbal D'Empordà, La</t>
  </si>
  <si>
    <t>Blanes</t>
  </si>
  <si>
    <t>Bordils</t>
  </si>
  <si>
    <t>Borges Blanques, Les</t>
  </si>
  <si>
    <t>Borges Del Camp, Les</t>
  </si>
  <si>
    <t>Bot</t>
  </si>
  <si>
    <t>Botarell</t>
  </si>
  <si>
    <t>Bovera</t>
  </si>
  <si>
    <t>Bràfim</t>
  </si>
  <si>
    <t>Breda</t>
  </si>
  <si>
    <t>Brull, El</t>
  </si>
  <si>
    <t>Brunyola</t>
  </si>
  <si>
    <t>Cabacés</t>
  </si>
  <si>
    <t>Cabanelles</t>
  </si>
  <si>
    <t>Cabanyes, Les</t>
  </si>
  <si>
    <t>Cabra Del Camp</t>
  </si>
  <si>
    <t>Cabrera D'Anoia</t>
  </si>
  <si>
    <t>Cabrera De Mar</t>
  </si>
  <si>
    <t>Cabrils</t>
  </si>
  <si>
    <t>Calafell</t>
  </si>
  <si>
    <t>Calders</t>
  </si>
  <si>
    <t>Caldes de Malavella</t>
  </si>
  <si>
    <t>Caldes De Montbui</t>
  </si>
  <si>
    <t>Calella</t>
  </si>
  <si>
    <t>Calldetenes</t>
  </si>
  <si>
    <t>Callús</t>
  </si>
  <si>
    <t>Calonge</t>
  </si>
  <si>
    <t>Camarasa</t>
  </si>
  <si>
    <t>Camarles</t>
  </si>
  <si>
    <t>Cambrils</t>
  </si>
  <si>
    <t>Campllong</t>
  </si>
  <si>
    <t>Camprodon</t>
  </si>
  <si>
    <t>Canet D'Adri</t>
  </si>
  <si>
    <t>Canet De Mar</t>
  </si>
  <si>
    <t>Canonja, La</t>
  </si>
  <si>
    <t>Canovelles</t>
  </si>
  <si>
    <t>Cànoves I Samalús</t>
  </si>
  <si>
    <t>Canyelles</t>
  </si>
  <si>
    <t>Capçanes</t>
  </si>
  <si>
    <t>Capolat</t>
  </si>
  <si>
    <t>Cardedeu</t>
  </si>
  <si>
    <t>Cardona</t>
  </si>
  <si>
    <t>Caseres</t>
  </si>
  <si>
    <t>Cassà De La Selva</t>
  </si>
  <si>
    <t>Casserres</t>
  </si>
  <si>
    <t>Castell De Mur</t>
  </si>
  <si>
    <t>Castellar Del Vallès</t>
  </si>
  <si>
    <t>Castellbell I El Vilar</t>
  </si>
  <si>
    <t>Castellbisbal</t>
  </si>
  <si>
    <t>Castellcir</t>
  </si>
  <si>
    <t>Castelldans</t>
  </si>
  <si>
    <t>Castelldefels</t>
  </si>
  <si>
    <t>Castellet I La Gornal</t>
  </si>
  <si>
    <t>Castellnou De Bages</t>
  </si>
  <si>
    <t>Castelló De Farfanya</t>
  </si>
  <si>
    <t>Castelló D'Empúries</t>
  </si>
  <si>
    <t>Castellolí</t>
  </si>
  <si>
    <t>Castell-Platja D'Aro</t>
  </si>
  <si>
    <t>Castellserà</t>
  </si>
  <si>
    <t>Castellterçol</t>
  </si>
  <si>
    <t>Castellvell Del Camp</t>
  </si>
  <si>
    <t>Castellví De La Marca</t>
  </si>
  <si>
    <t>Catllar, El</t>
  </si>
  <si>
    <t>Cellera De Ter, La</t>
  </si>
  <si>
    <t>Celrà</t>
  </si>
  <si>
    <t>Centelles</t>
  </si>
  <si>
    <t>Cercs</t>
  </si>
  <si>
    <t>Cerdanyola Del Vallès</t>
  </si>
  <si>
    <t>Cervelló</t>
  </si>
  <si>
    <t>Cervera</t>
  </si>
  <si>
    <t>Cervià De Les Garrigues</t>
  </si>
  <si>
    <t>Ciutadilla</t>
  </si>
  <si>
    <t>Cogul, El</t>
  </si>
  <si>
    <t>Collsuspina</t>
  </si>
  <si>
    <t>Constantí</t>
  </si>
  <si>
    <t>Copons</t>
  </si>
  <si>
    <t>Corbera De Llobregat</t>
  </si>
  <si>
    <t>Corbera D'Ebre</t>
  </si>
  <si>
    <t>Corbins</t>
  </si>
  <si>
    <t>Corçà</t>
  </si>
  <si>
    <t>Cornellà De Llobregat</t>
  </si>
  <si>
    <t>Cornellà Del Terri</t>
  </si>
  <si>
    <t>Cornudella De Montsant</t>
  </si>
  <si>
    <t>Cubelles</t>
  </si>
  <si>
    <t>Cubells</t>
  </si>
  <si>
    <t>Cunit</t>
  </si>
  <si>
    <t>Deltebre</t>
  </si>
  <si>
    <t>Dosrius</t>
  </si>
  <si>
    <t>Escala, L'</t>
  </si>
  <si>
    <t>Esparreguera</t>
  </si>
  <si>
    <t>Espinelves</t>
  </si>
  <si>
    <t>Espluga Calba, L'</t>
  </si>
  <si>
    <t>Espluga De Francolí, L'</t>
  </si>
  <si>
    <t>Esplugues De Llobregat</t>
  </si>
  <si>
    <t>Espolla</t>
  </si>
  <si>
    <t>Esponellà</t>
  </si>
  <si>
    <t>Estany, L'</t>
  </si>
  <si>
    <t>Falset</t>
  </si>
  <si>
    <t>Fatarella, La</t>
  </si>
  <si>
    <t>Figuera, La</t>
  </si>
  <si>
    <t>Figueres</t>
  </si>
  <si>
    <t>Figuerola Del Camp</t>
  </si>
  <si>
    <t>Flix</t>
  </si>
  <si>
    <t>Folgueroles</t>
  </si>
  <si>
    <t>Fonollosa</t>
  </si>
  <si>
    <t>Foradada</t>
  </si>
  <si>
    <t>Franqueses Del Vallès, Les</t>
  </si>
  <si>
    <t>Freginals</t>
  </si>
  <si>
    <t>Fuliola, La</t>
  </si>
  <si>
    <t>Fulleda</t>
  </si>
  <si>
    <t>Galera, La</t>
  </si>
  <si>
    <t>Gandesa</t>
  </si>
  <si>
    <t>Garcia</t>
  </si>
  <si>
    <t>Garidells, Els</t>
  </si>
  <si>
    <t>Garriga, La</t>
  </si>
  <si>
    <t>Garriguella</t>
  </si>
  <si>
    <t>Gavà</t>
  </si>
  <si>
    <t>Gelida</t>
  </si>
  <si>
    <t>Gimenells I El Pla De La Font</t>
  </si>
  <si>
    <t>Ginestar</t>
  </si>
  <si>
    <t>Gironella</t>
  </si>
  <si>
    <t>Godall</t>
  </si>
  <si>
    <t>Golmés</t>
  </si>
  <si>
    <t>Granada, La</t>
  </si>
  <si>
    <t>Granadella, La</t>
  </si>
  <si>
    <t>Granera</t>
  </si>
  <si>
    <t>Granja D'Escarp, La</t>
  </si>
  <si>
    <t>Granollers</t>
  </si>
  <si>
    <t>Granyanella</t>
  </si>
  <si>
    <t>Granyena De Les Garrigues</t>
  </si>
  <si>
    <t>Gratallops</t>
  </si>
  <si>
    <t>Guardiola De Berguedà</t>
  </si>
  <si>
    <t>Guimerà</t>
  </si>
  <si>
    <t>Gurb</t>
  </si>
  <si>
    <t>Horta De Sant Joan</t>
  </si>
  <si>
    <t>Hospitalet De Llobregat, L'</t>
  </si>
  <si>
    <t>Hostalets De Pierola, Els</t>
  </si>
  <si>
    <t>Hostalric</t>
  </si>
  <si>
    <t>Igualada</t>
  </si>
  <si>
    <t>Isona I Conca Dellà</t>
  </si>
  <si>
    <t>Ivars D'Urgell</t>
  </si>
  <si>
    <t>Jafre</t>
  </si>
  <si>
    <t>Jonquera, La</t>
  </si>
  <si>
    <t>Juncosa</t>
  </si>
  <si>
    <t>Juneda</t>
  </si>
  <si>
    <t>Linyola</t>
  </si>
  <si>
    <t>Llagosta, La</t>
  </si>
  <si>
    <t>Llagostera</t>
  </si>
  <si>
    <t>Llançà</t>
  </si>
  <si>
    <t>Llardecans</t>
  </si>
  <si>
    <t>Lleida</t>
  </si>
  <si>
    <t>Llers</t>
  </si>
  <si>
    <t>Lles De Cerdanya</t>
  </si>
  <si>
    <t>Lliçà D'Amunt</t>
  </si>
  <si>
    <t>Lliçà De Vall</t>
  </si>
  <si>
    <t>Llinars Del Vallès</t>
  </si>
  <si>
    <t>Llorenç Del Penedès</t>
  </si>
  <si>
    <t>Lloret De Mar</t>
  </si>
  <si>
    <t>Lluçà</t>
  </si>
  <si>
    <t>Maçanet De Cabrenys</t>
  </si>
  <si>
    <t>Maçanet De La Selva</t>
  </si>
  <si>
    <t>Maià De Montcal</t>
  </si>
  <si>
    <t>Maials</t>
  </si>
  <si>
    <t>Maldà</t>
  </si>
  <si>
    <t>Malgrat De Mar</t>
  </si>
  <si>
    <t>Malla</t>
  </si>
  <si>
    <t>Manlleu</t>
  </si>
  <si>
    <t>Manresa</t>
  </si>
  <si>
    <t>Marçà</t>
  </si>
  <si>
    <t>Margalef</t>
  </si>
  <si>
    <t>Martorell</t>
  </si>
  <si>
    <t>Martorelles</t>
  </si>
  <si>
    <t>Mas De Barberans</t>
  </si>
  <si>
    <t>Masdenverge</t>
  </si>
  <si>
    <t>Masies De Voltregà, Les</t>
  </si>
  <si>
    <t>Masllorenç</t>
  </si>
  <si>
    <t>Masnou, El</t>
  </si>
  <si>
    <t>Maspujols</t>
  </si>
  <si>
    <t>Masquefa</t>
  </si>
  <si>
    <t>Masroig, El</t>
  </si>
  <si>
    <t>Massalcoreig</t>
  </si>
  <si>
    <t>Massanes</t>
  </si>
  <si>
    <t>Mataró</t>
  </si>
  <si>
    <t>Mediona</t>
  </si>
  <si>
    <t>Menàrguens</t>
  </si>
  <si>
    <t>Milà, El</t>
  </si>
  <si>
    <t>Miralcamp</t>
  </si>
  <si>
    <t>Miravet</t>
  </si>
  <si>
    <t>Moià</t>
  </si>
  <si>
    <t>Molar, El</t>
  </si>
  <si>
    <t>Molins De Rei</t>
  </si>
  <si>
    <t>Mollerussa</t>
  </si>
  <si>
    <t>Mollet De Peralada</t>
  </si>
  <si>
    <t>Mollet Del Vallès</t>
  </si>
  <si>
    <t>Molló</t>
  </si>
  <si>
    <t>Monistrol de Calders</t>
  </si>
  <si>
    <t>Monistrol De Montserrat</t>
  </si>
  <si>
    <t>Montagut I Oix</t>
  </si>
  <si>
    <t>Montblanc</t>
  </si>
  <si>
    <t>Montbrió Del Camp</t>
  </si>
  <si>
    <t>Montcada I Reixac</t>
  </si>
  <si>
    <t>Montellà I Martinet</t>
  </si>
  <si>
    <t>Montesquiu</t>
  </si>
  <si>
    <t>Montferrer I Castellbò</t>
  </si>
  <si>
    <t>Montgai</t>
  </si>
  <si>
    <t>Montgat</t>
  </si>
  <si>
    <t>Montmajor</t>
  </si>
  <si>
    <t>Montmell, El</t>
  </si>
  <si>
    <t>Montmeló</t>
  </si>
  <si>
    <t>Montoliu De Lleida</t>
  </si>
  <si>
    <t>Montoliu De Segarra</t>
  </si>
  <si>
    <t>Montornès Del Vallès</t>
  </si>
  <si>
    <t>Mont-Ras</t>
  </si>
  <si>
    <t>Mont-Roig Del Camp</t>
  </si>
  <si>
    <t>Móra D'Ebre</t>
  </si>
  <si>
    <t>Móra La Nova</t>
  </si>
  <si>
    <t>Morell, El</t>
  </si>
  <si>
    <t>Muntanyola</t>
  </si>
  <si>
    <t>Mura</t>
  </si>
  <si>
    <t>Nalec</t>
  </si>
  <si>
    <t>Navarcles</t>
  </si>
  <si>
    <t>Navàs</t>
  </si>
  <si>
    <t>Nou De Gaià, La</t>
  </si>
  <si>
    <t>Nulles</t>
  </si>
  <si>
    <t>Òdena</t>
  </si>
  <si>
    <t>Olèrdola</t>
  </si>
  <si>
    <t>Olesa De Montserrat</t>
  </si>
  <si>
    <t>Oliana</t>
  </si>
  <si>
    <t>Olius</t>
  </si>
  <si>
    <t>Olivella</t>
  </si>
  <si>
    <t>Olost</t>
  </si>
  <si>
    <t>Olot</t>
  </si>
  <si>
    <t>Olvan</t>
  </si>
  <si>
    <t>Omellons, Els</t>
  </si>
  <si>
    <t>Omells De Na Gaia, Els</t>
  </si>
  <si>
    <t>Os De Balaguer</t>
  </si>
  <si>
    <t>Ossó De Sió</t>
  </si>
  <si>
    <t>Pacs Del Penedès</t>
  </si>
  <si>
    <t>Palafolls</t>
  </si>
  <si>
    <t>Palafrugell</t>
  </si>
  <si>
    <t>Palamós</t>
  </si>
  <si>
    <t>Palau D'Anglesola, El</t>
  </si>
  <si>
    <t>Palau-Saverdera</t>
  </si>
  <si>
    <t>Palau-Solità I Plegamans</t>
  </si>
  <si>
    <t>Pallaresos, Els</t>
  </si>
  <si>
    <t>Pallejà</t>
  </si>
  <si>
    <t>Palma De Cervelló, La</t>
  </si>
  <si>
    <t>Palma D'Ebre, La</t>
  </si>
  <si>
    <t>Papiol, El</t>
  </si>
  <si>
    <t>Parets Del Vallès</t>
  </si>
  <si>
    <t>Pau</t>
  </si>
  <si>
    <t>Paüls</t>
  </si>
  <si>
    <t>Penelles</t>
  </si>
  <si>
    <t>Perafort</t>
  </si>
  <si>
    <t>Peralada</t>
  </si>
  <si>
    <t>Perelló, El</t>
  </si>
  <si>
    <t>Piera</t>
  </si>
  <si>
    <t>Pineda De Mar</t>
  </si>
  <si>
    <t>Pinell De Brai, El</t>
  </si>
  <si>
    <t>Pinell De Solsonès</t>
  </si>
  <si>
    <t>Pla Del Penedès, El</t>
  </si>
  <si>
    <t>Planes D'Hostoles, Les</t>
  </si>
  <si>
    <t>Poal, El</t>
  </si>
  <si>
    <t>Pobla De Cérvoles, La</t>
  </si>
  <si>
    <t>Pobla De Claramunt, La</t>
  </si>
  <si>
    <t>Pobla De Mafumet, La</t>
  </si>
  <si>
    <t>Pobla De Massaluca, La</t>
  </si>
  <si>
    <t>Pobla De Montornès, La</t>
  </si>
  <si>
    <t>Pobla De Segur, La</t>
  </si>
  <si>
    <t>Poboleda</t>
  </si>
  <si>
    <t>Polinyà</t>
  </si>
  <si>
    <t>Pont D'Armentera, El</t>
  </si>
  <si>
    <t>Pont De Molins</t>
  </si>
  <si>
    <t>Pont De Suert, El</t>
  </si>
  <si>
    <t>Pont De Vilomara I Rocafort, El</t>
  </si>
  <si>
    <t>Ponts</t>
  </si>
  <si>
    <t>Porqueres</t>
  </si>
  <si>
    <t>Porrera</t>
  </si>
  <si>
    <t>Pradell De La Teixeta</t>
  </si>
  <si>
    <t>Prades</t>
  </si>
  <si>
    <t>Prat De Llobregat, El</t>
  </si>
  <si>
    <t>Pratdip</t>
  </si>
  <si>
    <t>Prats De Lluçanès</t>
  </si>
  <si>
    <t>Premià De Dalt</t>
  </si>
  <si>
    <t>Premià De Mar</t>
  </si>
  <si>
    <t>Puigdàlber</t>
  </si>
  <si>
    <t>Puigpelat</t>
  </si>
  <si>
    <t>Puig-Reig</t>
  </si>
  <si>
    <t>Puigverd De Lleida</t>
  </si>
  <si>
    <t>Pujalt</t>
  </si>
  <si>
    <t>Rabós</t>
  </si>
  <si>
    <t>Rajadell</t>
  </si>
  <si>
    <t>Rasquera</t>
  </si>
  <si>
    <t>Regencós</t>
  </si>
  <si>
    <t>Renau</t>
  </si>
  <si>
    <t>Reus</t>
  </si>
  <si>
    <t>Riba-Roja D'Ebre</t>
  </si>
  <si>
    <t>Ribes De Freser</t>
  </si>
  <si>
    <t>Riells I Viabrea</t>
  </si>
  <si>
    <t>Riera De Gaià, La</t>
  </si>
  <si>
    <t>Riner</t>
  </si>
  <si>
    <t>Ripoll</t>
  </si>
  <si>
    <t>Ripollet</t>
  </si>
  <si>
    <t>Riudarenes</t>
  </si>
  <si>
    <t>Riudecanyes</t>
  </si>
  <si>
    <t>Riudecols</t>
  </si>
  <si>
    <t>Riudellots De La Selva</t>
  </si>
  <si>
    <t>Riudoms</t>
  </si>
  <si>
    <t>Roca Del Vallès, La</t>
  </si>
  <si>
    <t>Roda De Barà</t>
  </si>
  <si>
    <t>Roda De Ter</t>
  </si>
  <si>
    <t>Roquetes</t>
  </si>
  <si>
    <t>Roses</t>
  </si>
  <si>
    <t>Rosselló</t>
  </si>
  <si>
    <t>Rubí</t>
  </si>
  <si>
    <t>Rubió</t>
  </si>
  <si>
    <t>Rupià</t>
  </si>
  <si>
    <t>Sabadell</t>
  </si>
  <si>
    <t>Sallent</t>
  </si>
  <si>
    <t>Salomó</t>
  </si>
  <si>
    <t>Salou</t>
  </si>
  <si>
    <t>Salt</t>
  </si>
  <si>
    <t>Sant Adrià De Besòs</t>
  </si>
  <si>
    <t>Sant Andreu De La Barca</t>
  </si>
  <si>
    <t>Sant Andreu De Llavaneres</t>
  </si>
  <si>
    <t>Sant Antoni De Vilamajor</t>
  </si>
  <si>
    <t>Sant Boi De Llobregat</t>
  </si>
  <si>
    <t>Sant Boi De Lluçanès</t>
  </si>
  <si>
    <t>Sant Carles De La Ràpita</t>
  </si>
  <si>
    <t>Sant Cebrià De Vallalta</t>
  </si>
  <si>
    <t>Sant Celoni</t>
  </si>
  <si>
    <t>Sant Climent De Llobregat</t>
  </si>
  <si>
    <t>Sant Climent Sescebes</t>
  </si>
  <si>
    <t>Sant Cugat Del Vallès</t>
  </si>
  <si>
    <t>Sant Cugat Sesgarrigues</t>
  </si>
  <si>
    <t>Sant Esteve De Palautordera</t>
  </si>
  <si>
    <t>Sant Esteve Sesrovires</t>
  </si>
  <si>
    <t>Sant Feliu De Buixalleu</t>
  </si>
  <si>
    <t>Sant Feliu De Codines</t>
  </si>
  <si>
    <t>Sant Feliu De Guíxols</t>
  </si>
  <si>
    <t>Sant Feliu De Llobregat</t>
  </si>
  <si>
    <t>Sant Feliu De Pallerols</t>
  </si>
  <si>
    <t>Sant Feliu Sasserra</t>
  </si>
  <si>
    <t>Sant Fost De Campsentelles</t>
  </si>
  <si>
    <t>Sant Fruitós De Bages</t>
  </si>
  <si>
    <t>Sant Hipòlit De Voltregà</t>
  </si>
  <si>
    <t>Sant Iscle De Vallalta</t>
  </si>
  <si>
    <t>Sant Jaume Dels Domenys</t>
  </si>
  <si>
    <t>Sant Jaume D'Enveja</t>
  </si>
  <si>
    <t>Sant Joan De Les Abadesses</t>
  </si>
  <si>
    <t>Sant Joan De Vilatorrada</t>
  </si>
  <si>
    <t>Sant Joan Despí</t>
  </si>
  <si>
    <t>Sant Joan Les Fonts</t>
  </si>
  <si>
    <t>Sant Julià De Ramis</t>
  </si>
  <si>
    <t>Sant Just Desvern</t>
  </si>
  <si>
    <t>Sant Llorenç De Morunys</t>
  </si>
  <si>
    <t>Sant Llorenç D'Hortons</t>
  </si>
  <si>
    <t>Sant Llorenç Savall</t>
  </si>
  <si>
    <t>Sant Martí D'Albars</t>
  </si>
  <si>
    <t>Sant Martí De Centelles</t>
  </si>
  <si>
    <t>Sant Martí De Riucorb</t>
  </si>
  <si>
    <t>Sant Martí De Tous</t>
  </si>
  <si>
    <t>Sant Martí Sarroca</t>
  </si>
  <si>
    <t>Sant Miquel De Campmajor</t>
  </si>
  <si>
    <t>Sant Pere De Ribes</t>
  </si>
  <si>
    <t>Sant Pere De Riudebitlles</t>
  </si>
  <si>
    <t>Sant Pere De Torelló</t>
  </si>
  <si>
    <t>Sant Pere De Vilamajor</t>
  </si>
  <si>
    <t>Sant Pol De Mar</t>
  </si>
  <si>
    <t>Sant Quintí De Mediona</t>
  </si>
  <si>
    <t>Sant Quirze De Besora</t>
  </si>
  <si>
    <t>Sant Quirze Del Vallès</t>
  </si>
  <si>
    <t>Sant Quirze Safaja</t>
  </si>
  <si>
    <t>Sant Sadurní D'Anoia</t>
  </si>
  <si>
    <t>Sant Salvador De Guardiola</t>
  </si>
  <si>
    <t>Sant Vicenç De Castellet</t>
  </si>
  <si>
    <t>Sant Vicenç De Montalt</t>
  </si>
  <si>
    <t>Sant Vicenç De Torelló</t>
  </si>
  <si>
    <t>Sant Vicenç Dels Horts</t>
  </si>
  <si>
    <t>Santa Bàrbara</t>
  </si>
  <si>
    <t>Santa Coloma De Cervelló</t>
  </si>
  <si>
    <t>Santa Coloma De Farners</t>
  </si>
  <si>
    <t>Santa Coloma De Gramenet</t>
  </si>
  <si>
    <t>Santa Coloma De Queralt</t>
  </si>
  <si>
    <t>Santa Eulàlia De Riuprimer</t>
  </si>
  <si>
    <t>Santa Eulàlia De Ronçana</t>
  </si>
  <si>
    <t>Santa Margarida De Montbui</t>
  </si>
  <si>
    <t>Santa Margarida I Els Monjos</t>
  </si>
  <si>
    <t>Santa Maria De Corcó</t>
  </si>
  <si>
    <t>Santa Maria De Martorelles</t>
  </si>
  <si>
    <t>Santa Maria De Miralles</t>
  </si>
  <si>
    <t>Santa Maria De Palautordera</t>
  </si>
  <si>
    <t>Santa Maria D'Oló</t>
  </si>
  <si>
    <t>Santa Pau</t>
  </si>
  <si>
    <t>Santa Perpètua De Mogoda</t>
  </si>
  <si>
    <t>Santa Susanna</t>
  </si>
  <si>
    <t>Santpedor</t>
  </si>
  <si>
    <t>Sarral</t>
  </si>
  <si>
    <t>Sarrià De Ter</t>
  </si>
  <si>
    <t>Sarroca De Lleida</t>
  </si>
  <si>
    <t>Saus, Camallera I Llampaies</t>
  </si>
  <si>
    <t>Secuita, La</t>
  </si>
  <si>
    <t>Selva Del Camp, La</t>
  </si>
  <si>
    <t>Sénia, La</t>
  </si>
  <si>
    <t>Sentmenat</t>
  </si>
  <si>
    <t>Seròs</t>
  </si>
  <si>
    <t>Serra De Daró</t>
  </si>
  <si>
    <t>Seu D'Urgell, La</t>
  </si>
  <si>
    <t>Seva</t>
  </si>
  <si>
    <t>Sils</t>
  </si>
  <si>
    <t>Sitges</t>
  </si>
  <si>
    <t>Soleràs, El</t>
  </si>
  <si>
    <t>Solsona</t>
  </si>
  <si>
    <t>Sora</t>
  </si>
  <si>
    <t>Sort</t>
  </si>
  <si>
    <t>Soses</t>
  </si>
  <si>
    <t>Subirats</t>
  </si>
  <si>
    <t>Sudanell</t>
  </si>
  <si>
    <t>Sunyer</t>
  </si>
  <si>
    <t>Súria</t>
  </si>
  <si>
    <t>Talamanca</t>
  </si>
  <si>
    <t>Talavera</t>
  </si>
  <si>
    <t>Taradell</t>
  </si>
  <si>
    <t>Tàrrega</t>
  </si>
  <si>
    <t>Tarroja De Segarra</t>
  </si>
  <si>
    <t>Teià</t>
  </si>
  <si>
    <t>Térmens</t>
  </si>
  <si>
    <t>Terrassa</t>
  </si>
  <si>
    <t>Tiana</t>
  </si>
  <si>
    <t>Tivenys</t>
  </si>
  <si>
    <t>Tivissa</t>
  </si>
  <si>
    <t>Tona</t>
  </si>
  <si>
    <t>Torà</t>
  </si>
  <si>
    <t>Tordera</t>
  </si>
  <si>
    <t>Torelló</t>
  </si>
  <si>
    <t>Torms, Els</t>
  </si>
  <si>
    <t>Torre De Cabdella, La</t>
  </si>
  <si>
    <t>Torre De Claramunt, La</t>
  </si>
  <si>
    <t>Torre De L'Espanyol, La</t>
  </si>
  <si>
    <t>Torrebesses</t>
  </si>
  <si>
    <t>Torredembarra</t>
  </si>
  <si>
    <t>Torrefarrera</t>
  </si>
  <si>
    <t>Torregrossa</t>
  </si>
  <si>
    <t>Torrelameu</t>
  </si>
  <si>
    <t>Torrelavit</t>
  </si>
  <si>
    <t>Torrelles De Foix</t>
  </si>
  <si>
    <t>Torrelles De Llobregat</t>
  </si>
  <si>
    <t>Torres De Segre</t>
  </si>
  <si>
    <t>Torroella De Montgrí</t>
  </si>
  <si>
    <t>Torroja Del Priorat</t>
  </si>
  <si>
    <t>Tortosa</t>
  </si>
  <si>
    <t>Tremp</t>
  </si>
  <si>
    <t>Ullà</t>
  </si>
  <si>
    <t>Ullastrell</t>
  </si>
  <si>
    <t>Ulldecona</t>
  </si>
  <si>
    <t>Ulldemolins</t>
  </si>
  <si>
    <t>Ultramort</t>
  </si>
  <si>
    <t>Vacarisses</t>
  </si>
  <si>
    <t>Vall D'En Bas, La</t>
  </si>
  <si>
    <t>Vallbona De Les Monges</t>
  </si>
  <si>
    <t>Vallfogona De Balaguer</t>
  </si>
  <si>
    <t>Vallfogona De Ripollès</t>
  </si>
  <si>
    <t>Vallgorguina</t>
  </si>
  <si>
    <t>Vallirana</t>
  </si>
  <si>
    <t>Vall-Llobrega</t>
  </si>
  <si>
    <t>Vallmoll</t>
  </si>
  <si>
    <t>Vallromanes</t>
  </si>
  <si>
    <t>Valls</t>
  </si>
  <si>
    <t>Vandellòs I L'Hospitalet De L'Infant</t>
  </si>
  <si>
    <t>Vansa I Fórnols, La</t>
  </si>
  <si>
    <t>Vendrell, El</t>
  </si>
  <si>
    <t>Ventalló</t>
  </si>
  <si>
    <t>Verdú</t>
  </si>
  <si>
    <t>Verges</t>
  </si>
  <si>
    <t>Vic</t>
  </si>
  <si>
    <t>Vidreres</t>
  </si>
  <si>
    <t>Vielha E Mijaran</t>
  </si>
  <si>
    <t>Vilabella</t>
  </si>
  <si>
    <t>Vilablareix</t>
  </si>
  <si>
    <t>Viladecans</t>
  </si>
  <si>
    <t>Viladecavalls</t>
  </si>
  <si>
    <t>Vilademuls</t>
  </si>
  <si>
    <t>Vilafant</t>
  </si>
  <si>
    <t>Vilafranca Del Penedès</t>
  </si>
  <si>
    <t>Vilajuïga</t>
  </si>
  <si>
    <t>Vilalba Dels Arcs</t>
  </si>
  <si>
    <t>Vilallonga Del Camp</t>
  </si>
  <si>
    <t>Vilamacolum</t>
  </si>
  <si>
    <t>Vilamalla</t>
  </si>
  <si>
    <t>Vilanova De Bellpuig</t>
  </si>
  <si>
    <t>Vilanova De La Barca</t>
  </si>
  <si>
    <t>Vilanova De L'Aguda</t>
  </si>
  <si>
    <t>Vilanova De Segrià</t>
  </si>
  <si>
    <t>Vilanova Del Camí</t>
  </si>
  <si>
    <t>Vilanova Del Vallès</t>
  </si>
  <si>
    <t>Vilanova D'Escornalbou</t>
  </si>
  <si>
    <t>Vilanova I La Geltrú</t>
  </si>
  <si>
    <t>Vilaplana</t>
  </si>
  <si>
    <t>Vila-Rodona</t>
  </si>
  <si>
    <t>Vila-Sana</t>
  </si>
  <si>
    <t>Vila-Seca</t>
  </si>
  <si>
    <t>Vilassar De Dalt</t>
  </si>
  <si>
    <t>Vilassar De Mar</t>
  </si>
  <si>
    <t>Vilobí Del Penedès</t>
  </si>
  <si>
    <t>Vilobí D'Onyar</t>
  </si>
  <si>
    <t>Vilopriu</t>
  </si>
  <si>
    <t>Vilosell, El</t>
  </si>
  <si>
    <t>Vimbodí I Poblet</t>
  </si>
  <si>
    <t>Vinaixa</t>
  </si>
  <si>
    <t>Vinyols I Els Arcs</t>
  </si>
  <si>
    <t>Viver I Serrateix</t>
  </si>
  <si>
    <t>Xerta</t>
  </si>
  <si>
    <t>INSTRUCCIONS PER  A L'EMPLENAMENT DEL DOCUMENT FITXA PRESSUPOST PROJECTE</t>
  </si>
  <si>
    <t>Les caselles en color gris s'emplenen de manera automàtica.</t>
  </si>
  <si>
    <t>Les caselles sense emplenament de color són les que permeten  informar dades.</t>
  </si>
  <si>
    <t>Entitat sol·licitant, NIF i Nom del projecte (Capçalera)</t>
  </si>
  <si>
    <t>SERVEI PROFESSIONAL</t>
  </si>
  <si>
    <t>DESPESA PERSONAL</t>
  </si>
  <si>
    <t>Escollir aquesta opció per despeses de personal en plantilla.</t>
  </si>
  <si>
    <t>ASSEGURANÇA</t>
  </si>
  <si>
    <t>Escollir aquesta opció per pòlisses d'assegurances.</t>
  </si>
  <si>
    <t>DESPLAÇAMENTS</t>
  </si>
  <si>
    <t>Escollir per despeses de desplaçament de personal en plantilla.</t>
  </si>
  <si>
    <t>INDIRECTES</t>
  </si>
  <si>
    <t>SERVEI GENERAL</t>
  </si>
  <si>
    <t>Escollir aquesta opció en el cas de despeses de serveis generals que s'imputi la totalitat del cost (lloguers, etc.)</t>
  </si>
  <si>
    <t>ALTRES</t>
  </si>
  <si>
    <t>Escollir aquesta opció en el cas d'altres tipus de despeses justificables diferents als anteriors conceptes.</t>
  </si>
  <si>
    <t>Full Dades Laborals</t>
  </si>
  <si>
    <t>Nom entitat (Columna B)</t>
  </si>
  <si>
    <t>Indicar el nom de l'entitat, tret de la sol·licitant. Les dades que informeu es clonaran al full dades econòmiques.</t>
  </si>
  <si>
    <t>NIF (Columna C)</t>
  </si>
  <si>
    <t>Indicar el NIF de l'entitat, tret de la sol·licitant. Les dades que informeu es clonaran al full de dades econòmiques.</t>
  </si>
  <si>
    <t>Municipi (Columna D)</t>
  </si>
  <si>
    <t>Indicar el municipi on l'entitat té la seu física.</t>
  </si>
  <si>
    <t>Tipus entitat (Columna E)</t>
  </si>
  <si>
    <t>Persones treballadores sòcies</t>
  </si>
  <si>
    <t>Persones treballadores (no sòcies)</t>
  </si>
  <si>
    <t>Tipus de jornada (Columnes S a la U)</t>
  </si>
  <si>
    <t>Indicar el número de persones que treballen a jornada completa i parcial. (el total de persones, columna U, ha de coincidir amb el total de persones, de la columna Total de la categoria tipus de contracte, columna X)</t>
  </si>
  <si>
    <t>Tipus de contracte (Columnes V a la X)</t>
  </si>
  <si>
    <t>Indicar el número de persones que estan contractades de manera indefinida o de manera temporal . (el total de persones, columna X, ha de coincidir amb el total de persones de la columna Total de la categoria Tipus de jornada, columna U).</t>
  </si>
  <si>
    <t>Indicar el número de llocs de treball nous que es crearan. Si els llocs de treball es creen en una cooperativa nova indicar-ho a una fila sense emplenar indicant a l'apartat "Nom entitat -&gt;Cooperativa nova".</t>
  </si>
  <si>
    <t>Full Dades Econòmiques</t>
  </si>
  <si>
    <t>Import total (Columna D)</t>
  </si>
  <si>
    <t>Import cofinançament (Columna E)</t>
  </si>
  <si>
    <t>Facturació entitat (Columna H)</t>
  </si>
  <si>
    <t>Import de la facturació que figura als comptes anuals de l'últim exercici aprovat.</t>
  </si>
  <si>
    <t>ENTITAT SOL·LICITANT</t>
  </si>
  <si>
    <t>NIF</t>
  </si>
  <si>
    <t>NOM DEL PROJECTE</t>
  </si>
  <si>
    <t>Concepte despesa</t>
  </si>
  <si>
    <t>Import total</t>
  </si>
  <si>
    <t>Import cofinançament</t>
  </si>
  <si>
    <t>Import subvenció sol·licitada</t>
  </si>
  <si>
    <t>TOTAL</t>
  </si>
  <si>
    <t xml:space="preserve">DADES LABORALS ENTITAT/S PROJECTE </t>
  </si>
  <si>
    <t>NÚMERO</t>
  </si>
  <si>
    <t>NOM ENTITAT</t>
  </si>
  <si>
    <t>DONES</t>
  </si>
  <si>
    <t>HOMES</t>
  </si>
  <si>
    <t>&lt;25 ANYS</t>
  </si>
  <si>
    <t>ENTRE 25 I 54 ANYS</t>
  </si>
  <si>
    <t>&gt;54</t>
  </si>
  <si>
    <t>Completa</t>
  </si>
  <si>
    <t>Parcial</t>
  </si>
  <si>
    <t>Total</t>
  </si>
  <si>
    <t>Indefinit</t>
  </si>
  <si>
    <t>Temporal</t>
  </si>
  <si>
    <t xml:space="preserve">DADES ENTITAT/S ECONÒMIQUES PROJECTE </t>
  </si>
  <si>
    <t>Pes econòmic</t>
  </si>
  <si>
    <t>Facturació de l'entitat</t>
  </si>
  <si>
    <t>FITXA RESUM I PRESSUPOST PROJECTE EIX D</t>
  </si>
  <si>
    <t>Full de resum i pressupost EIX D</t>
  </si>
  <si>
    <t>INVERSIÓ</t>
  </si>
  <si>
    <t>Plantilla Entitat (Columnes F a la Q)</t>
  </si>
  <si>
    <t>Si es tracta d'entitat Sol·licitant (S) o Agrupada (A)</t>
  </si>
  <si>
    <t>Cost del projecte corresponent a cada entitat participant. Quan hàgiu emplenat totes les dades, el total haurà de coincidir amb el total  informat al full RESUM I PRESSUPOST de l'eix sol·licitat.</t>
  </si>
  <si>
    <t>Cost del projecte corresponent a cada entitat participant. Quan hàgiu emplenat totes les dades, el total haurà de coincidir amb el total informat al full RESUM I PRESSUPOST de l'eix sol·licitant.</t>
  </si>
  <si>
    <t>Total plantilla
 a data de sol·licitud</t>
  </si>
  <si>
    <t>Full de resum i pressupost EIXOS A,B o E</t>
  </si>
  <si>
    <t xml:space="preserve">Indicar, si s'escau, l'import cofinançat de cada actuació. </t>
  </si>
  <si>
    <t>Full de resum i pressupost EIX C</t>
  </si>
  <si>
    <t>FITXA RESUM I PRESSUPOST PROJECTE EIXOS A, B o E</t>
  </si>
  <si>
    <t>FITXA RESUM I PRESSUPOST PROJECTE EIX C</t>
  </si>
  <si>
    <t>DESPESA CORRENT</t>
  </si>
  <si>
    <t>Escollir aquesta opció per les despeses corrents recollides a l'apartat 6 de l'annex 1 de l'Ordre EMT/167/2021, de 2 d'agost, com per exemple remuneracions del personal, desplaçaments, estudi de viabilitat, lloguer, etc.</t>
  </si>
  <si>
    <t>Indicar el número de persones treballadores (no sòcies), d'acord amb les característiques que s'indiquen, que estan a la data de sol·licitud en plantilla.</t>
  </si>
  <si>
    <t>Indicar el número de persones treballadores sòcies, d'acord amb les característiques que s'indiquen, que  estan, a la data de sol·licitud en plantilla.</t>
  </si>
  <si>
    <t>Durada</t>
  </si>
  <si>
    <t>Jornada</t>
  </si>
  <si>
    <t xml:space="preserve"> Parcial</t>
  </si>
  <si>
    <t>Indicar en números absoluts el número total de llocs que es mantindran a l'octubre 2024 en relació amb el que s'ha indicat a la Columna R. 
No s'han d'incloure els llocs de treball creats</t>
  </si>
  <si>
    <t>Compromís de manteniment llocs de treball creats a octubre de 2024 (Columna X a la AC)</t>
  </si>
  <si>
    <t>Calendari previst</t>
  </si>
  <si>
    <t>Pressupost</t>
  </si>
  <si>
    <t>Objectius específics  (Columna A)</t>
  </si>
  <si>
    <t>Actuació (Columna B)</t>
  </si>
  <si>
    <t>Resultats esperats (Columna C)</t>
  </si>
  <si>
    <t>Productes finals (columna D)</t>
  </si>
  <si>
    <t>Data d'inici i final de l'acció
(Columnes E i F)</t>
  </si>
  <si>
    <t>Indicar la data d'inici de les actuacions i de fi de les mateixes (compreses entre l'1 de juliol de 2023 i el 30 de juny de 2024).</t>
  </si>
  <si>
    <t>Concepte despesa (Columnes H a la N)</t>
  </si>
  <si>
    <t>Import cofinançament (Columna O)</t>
  </si>
  <si>
    <t>Import subvenció sol·licitada (Columna Q)</t>
  </si>
  <si>
    <t xml:space="preserve">Comproveu que l'import de la subvenció sol·licitada coincideix amb el del formulari de sol·licitud. </t>
  </si>
  <si>
    <t>Instruccions:</t>
  </si>
  <si>
    <t>ENTITAT SOL·LICITANT (1)</t>
  </si>
  <si>
    <t>NIF (1)</t>
  </si>
  <si>
    <t>NOM DEL PROJECTE (1)</t>
  </si>
  <si>
    <t>Objectius específics (2)</t>
  </si>
  <si>
    <t>Actuació (3)</t>
  </si>
  <si>
    <t>Resultats esperats (4)</t>
  </si>
  <si>
    <t>Productes finals (5)</t>
  </si>
  <si>
    <t>Data 
inici (6)</t>
  </si>
  <si>
    <t>Data
 final (6)</t>
  </si>
  <si>
    <t>(6) Data d'inici i final de l'acció: Indicar la data d'inici de les actuacions i de fi de les mateixes (compreses entre l'1 de juliol de 2023 i el 30 de juny de 2024).</t>
  </si>
  <si>
    <t>Servei professional (7)</t>
  </si>
  <si>
    <t>RESUM FINAL</t>
  </si>
  <si>
    <t>ASSEGUREU-VOS QUE AQUEST IMPORT COINCIDEIX AMB L'IMPORT SOL·LICITAT</t>
  </si>
  <si>
    <t>(8) DESPESA PERSONAL: Escollir aquesta opció per despeses de personal en plantilla.</t>
  </si>
  <si>
    <t>(9) ASSEGURANÇA: Escollir aquesta opció per pòlisses d'assegurances.</t>
  </si>
  <si>
    <t>(10) DESPLAÇAMENTS: Escollir per despeses de desplaçament de personal en plantilla.</t>
  </si>
  <si>
    <t>(12) SERVEI GENERAL: Escollir aquesta opció en el cas de despeses de serveis generals que s'imputi la totalitat del cost (lloguers, etc.)</t>
  </si>
  <si>
    <t>(13) ALTRES: Escollir aquesta opció en el cas d'altres tipus de despeses justificables diferents als anteriors conceptes.</t>
  </si>
  <si>
    <t xml:space="preserve">(14) Import cofinançament: Indicar, si s'escau, l'import cofinançat de cada actuació. </t>
  </si>
  <si>
    <t xml:space="preserve">(15) Import subvenció sol·licitada: Comproveu que l'import de la subvenció sol·licitada coincideix amb el del formulari de sol·licitud. </t>
  </si>
  <si>
    <t>(1) Entitat sol·licitant, NIF i Nom del projecte: Empleneu les dades de l'entitat sol·licitant.  Aquestes dades es clonaran als fulls de dades laborals i econòmiques.</t>
  </si>
  <si>
    <t>Despeses de personal (8)</t>
  </si>
  <si>
    <t>Assegurances (9)</t>
  </si>
  <si>
    <t>Desplaçaments (10)</t>
  </si>
  <si>
    <t>Indirectes (11)</t>
  </si>
  <si>
    <t>Servei General (12)</t>
  </si>
  <si>
    <t>Altres (13)</t>
  </si>
  <si>
    <t>Import cofinançament i % (14)</t>
  </si>
  <si>
    <t>Import subvenció sol·licitada (15)</t>
  </si>
  <si>
    <t>(1) Nom entitat: Indicar el nom de l'entitat, tret de la sol·licitant. Les dades que informeu es clonaran al full dades econòmiques.</t>
  </si>
  <si>
    <t>(2) NIF: Indicar el NIF de l'entitat, tret de la sol·licitant. Les dades que informeu es clonaran al full de dades econòmiques.</t>
  </si>
  <si>
    <t>(3) Municipi: Indicar el municipi on l'entitat té la seu física.</t>
  </si>
  <si>
    <t>(4) Tipus entitat: Si es tracta d'entitat Sol·licitant (S) o Agrupada (A).</t>
  </si>
  <si>
    <t>(7) Tipus de jornada: Indicar el número de persones que treballen a jornada completa i parcial. (el total de persones, columna U, ha de coincidir amb el total de persones, de la columna Total de la categoria tipus de contracte, columna X).</t>
  </si>
  <si>
    <t>(10) Llocs de treball creats: Indicar el número de llocs de treball nous que es crearan. Si els llocs de treball es creen en una cooperativa nova indicar-ho a una fila sense emplenar indicant a l'apartat "Nom entitat -&gt;Cooperativa nova".</t>
  </si>
  <si>
    <t>NIF (2)</t>
  </si>
  <si>
    <t>TIPUS D’ENTITAT
S=Sol·licitant
A=Agrupada (4)</t>
  </si>
  <si>
    <t>PLANTILLA DE L'ENTITAT 
(a data de sol·licitud)</t>
  </si>
  <si>
    <t>NOMBRE DE PERSONES TREBALLADORES SÒCIES (5)</t>
  </si>
  <si>
    <t>NOMBRE DE PERSONES TREBALLADORES (NO SÒCIES) (6)</t>
  </si>
  <si>
    <t>Tipus de jornada (7)</t>
  </si>
  <si>
    <t>Tipus de contracte (8)</t>
  </si>
  <si>
    <t>Compromís manteniment llocs de treball a final projecte respecte plantilla a data sol·licitud (9)</t>
  </si>
  <si>
    <t>Llocs de treball creats a final projecte (10)</t>
  </si>
  <si>
    <t>MUNICIPI (3)</t>
  </si>
  <si>
    <t>(8) Tipus de contracte: Indicar el número de persones que estan contractades de manera indefinida o de manera temporal . (el total de persones, columna X, ha de coincidir amb el total de persones de la columna Total de la categoria Tipus de jornada, colum</t>
  </si>
  <si>
    <t>(5) Persones treballadores sòcies: Indicar el número de persones treballadores sòcies, d'acord amb les característiques que s'indiquen, que  estan, a la data de sol·licitud en plantilla.</t>
  </si>
  <si>
    <t>(6) Persones treballadores (no sòcies): Indicar el número de persones treballadores (no sòcies), d'acord amb les característiques que s'indiquen, que estan a la data de sol·licitud en plantilla.</t>
  </si>
  <si>
    <t>(1) Import total: Cost del projecte corresponent a cada entitat participant. Quan hàgiu emplenat totes les dades, el total haurà de coincidir amb el total informat al full RESUM I PRESSUPOST de l'eix sol·licitant.</t>
  </si>
  <si>
    <t>(2) Import cofinançament: Cost del projecte corresponent a cada entitat participant. Quan hàgiu emplenat totes les dades, el total haurà de coincidir amb el total  informat al full RESUM I PRESSUPOST de l'eix sol·licitat.</t>
  </si>
  <si>
    <t>(3) Facturació entitat: Import de la facturació que figura als comptes anuals de l'últim exercici aprovat.</t>
  </si>
  <si>
    <t>Facturació de l'entitat (3)</t>
  </si>
  <si>
    <t>Import cofinançament (2)</t>
  </si>
  <si>
    <t>Import total (1)</t>
  </si>
  <si>
    <t>NOM ENTITAT (1)</t>
  </si>
  <si>
    <t>Despesa Corrent (Columnes H a N)</t>
  </si>
  <si>
    <t>Inversió (Columna G)</t>
  </si>
  <si>
    <t>Total despesa corrent i %</t>
  </si>
  <si>
    <t>Total despesa inversió i %</t>
  </si>
  <si>
    <t>Despeses d'inversió (7)</t>
  </si>
  <si>
    <t>Servei professional (8)</t>
  </si>
  <si>
    <t>Assegurances (8)</t>
  </si>
  <si>
    <t>Desplaçaments (8)</t>
  </si>
  <si>
    <t>Indirectes (8)</t>
  </si>
  <si>
    <t>Servei General (8)</t>
  </si>
  <si>
    <t>Altres (8)</t>
  </si>
  <si>
    <t>(8) Despesa Corrent (Columnes H a N): Escollir aquesta opció per les despeses corrents recollides a l'apartat 6 de l'annex 1 de l'Ordre EMT/167/2021, de 2 d'agost, com per exemple remuneracions del personal, desplaçaments, estudi de viabilitat, lloguer, etc.</t>
  </si>
  <si>
    <t>Import  total cofinançament i % (9)
(l'import del cofinançament ha de suposar un mínim d'un 25% de l'import del projecte)</t>
  </si>
  <si>
    <t>Import  total cofinançament i % (9)
(l'import del cofinançament ha de suposar un mínim d'un 35% de l'import del projecte)</t>
  </si>
  <si>
    <t>Les caselles en color groc indiquen l'existència d'un error dins de la Fitxa Resum que s'ha de corregir.</t>
  </si>
  <si>
    <t>ERROR</t>
  </si>
  <si>
    <t>Llocs de treball creats (Columna Z)</t>
  </si>
  <si>
    <t>(7) SERVEI PROFESSIONAL: Escollir aquesta opció per despeses de serveis professionals externs (estudi de viabilitat, etc.).</t>
  </si>
  <si>
    <t>(7) Despeses d'Inversió: Escollir aquesta opció per les inversions corresponents a partides de l'immobilitzat, amb excepció de les construccions i d'altres que no responguin estrictament i inequívocament a la finalitat del projecte.</t>
  </si>
  <si>
    <t>Empleneu les dades de l'entitat sol·licitant. Aquestes dades es clonaran als fulls de dades laborals i econòmiques.</t>
  </si>
  <si>
    <t>Indiqueu de forma concisa els resultats que espereu obtenir a través de l'execució de cada actuació (un resultat per cel·la). Han de ser breus i han de coincidir amb els que s'han informat a la memòria del projecte (Apartat 1. Descripció del projecte).</t>
  </si>
  <si>
    <t>Indiqueu de forma concisa els productes resultants de cada actuació: eines, recursos o materials que generarà. Han de ser breus i han de ser coherents amb els informats a la memòria del projecte (Apartat 11. Eines, recursos o materials).</t>
  </si>
  <si>
    <t>(4) Resultats esperats: Indiqueu de forma concisa els resultats que espereu obtenir a través de l'execució de cada actuació (un resultat per cel·la). Han de ser breus i han de coincidir amb els que s'han informat a la memòria del projecte (Apartat 1. Descripció del projecte).</t>
  </si>
  <si>
    <t>(5) Productes finals: Indiqueu de forma concisa els productes resultants de cada actuació: eines, recursos o materials que generarà. Han de ser breus i han de ser coherents amb els informats a la memòria del projecte (Apartat 11. Eines, recursos o materials).</t>
  </si>
  <si>
    <t>Escollir aquesta opció per despeses de serveis professionals externs (estudi de viabilitat, etc.).</t>
  </si>
  <si>
    <t xml:space="preserve">Fins a un 15% de l'import total del projecte.
Escollir aquesta opció en el cas despeses d'amortització de béns necessaris per a dur a terme el projecte,  ja que es poden incloure dins de les despeses indirectes. 
Escollir també aquest cas per subministraments (aigua, llum, etc ) o l'informe de justificació de l'auditor.										</t>
  </si>
  <si>
    <t xml:space="preserve">(11) INDIRECTES: Fins a un 15% de l'import total del projecte.
Escollir aquesta opció en el cas despeses d'amortització de béns necessaris per a dur a terme el projecte, ja que es poden incloure dins de les despeses indirectes. 
Escollir també aquest cas per subministraments (aigua, llum, etc.) o l'informe de justificació de l'auditor. </t>
  </si>
  <si>
    <t>(1) Entitat sol·licitant, NIF i Nom del projecte:Empleneu les dades de l'entitat sol·licitant. Aquestes dades es clonaran als fulls de dades laborals i econòmiques.</t>
  </si>
  <si>
    <t>Indiqueu de forma concisa els títols de cada un dels objectius específics que us proposeu assolir amb el projecte. Han de ser breus i han de coincidicir amb els que s'han informat a la memòria del projecte (Apartat 1. Descripció del projecte).</t>
  </si>
  <si>
    <t>Indiqueu de forma concisa els títols de cada una de les actuacions que es duran a terme per assolir cada objectiu específic (una actuació per cel·la). Han de ser breus i han de coincidir amb les descrites per a cada objetiu específic a la memòria del projecte (Apartat 3. Descripció de les actuacions).</t>
  </si>
  <si>
    <t>(2) Objectius específics: Indiqueu de forma concisa els títols de cada un dels objectius específics que us proposeu assolir amb el projecte. Han de ser breus i han de coincidicir amb els que s'han informat a la memòria del projecte (Apartat 1. Descripció del projecte).</t>
  </si>
  <si>
    <t>(3) Actuació: Indiqueu de forma concisa els títols de cada una de les actuacions que es duran a terme per assolir cada objectiu específic (una actuació per cel·la). Han de ser breus i han de coincidir amb les descrites per a cada objetiu específic a la memòria del projecte (Apartat 3. Descripció de les actuacions).</t>
  </si>
  <si>
    <t>Empleneu les dades de l'entitat sol·licitant. Aquestes dades es clonaran als fulls de dades laborals i econòmiques</t>
  </si>
  <si>
    <t>Pressupost  Actuació</t>
  </si>
  <si>
    <t>Pressupost per actuació</t>
  </si>
  <si>
    <t xml:space="preserve"> Import total subvenció sol·licitada despesa corrent</t>
  </si>
  <si>
    <t xml:space="preserve">Import total subvenció sol·licitada inversió </t>
  </si>
  <si>
    <t>(9) Import total cofinançament. El cofinançament ha de suposar un mínim d'un 25% de l'import del projecte.</t>
  </si>
  <si>
    <t>(12) Import subvenció sol·licitada: Comproveu que l'import total de la subvenció sol·licitada coincideix amb el del formulari de sol·licitud. L'import sol·licitat mantindrà una proporció de 80% d'inversió i 20% de despesa corrent. Això ho heu de comprovar a les caselles T6 i U6.</t>
  </si>
  <si>
    <t>Import  total subvenció sol·licitada (12)</t>
  </si>
  <si>
    <t xml:space="preserve">Import subvenció sol·licitada per actuació </t>
  </si>
  <si>
    <t>Import subvenció sol·licitada despesa corrent (10)</t>
  </si>
  <si>
    <t>Import subvenció sol·licitada inversió (11)</t>
  </si>
  <si>
    <t>Import total cofinançament. El cofinançament ha de suposar un mínim d'un 25% de l'import del projecte/pressupost.</t>
  </si>
  <si>
    <t>(11) Import subvenció sol·licitada d'inversió per cada actuació: (columna W):  informeu de l'import que sol·liciteu de subvenció de la despesa d'inversió, tenint en compte si la esteu cofinançant en part o totalment.</t>
  </si>
  <si>
    <t xml:space="preserve">(10) Import subvenció sol·licitada despesa corrent per cada actuació: (columna V):  informeu de l'import de subvenció que sol·liciteu de la despesa corrent, tenint en compte si la esteu cofinançant en part o totalment.  </t>
  </si>
  <si>
    <t xml:space="preserve">(10) Import subvenció sol·licitada de despesa corrent per cada actuació: (columna V):  informeu de l'import que sol·liciteu de subvenció de la despesa corrent, tenint en compte si la esteu cofinançant en part o totalment.  </t>
  </si>
  <si>
    <t>(11) Import subvenció sol·licitada de despesa d'inversió per cada actuació: (columna W):  informeu de l'import que sol·liciteu de subvenció de la despesa d'inversió, tenint en compte si la esteu cofinançant en part o totalment.</t>
  </si>
  <si>
    <t>(9) Import total cofinançament. El cofinançament ha de suposar un mínim d'un 35% de l'import del projecte.</t>
  </si>
  <si>
    <t>(12) Import subvenció sol·licitada: Comproveu que l'import total de la subvenció sol·licitada coincideix amb el del formulari de sol·licitud. L'import sol·licitat mantindrà una proporció de 20% d'inversió i 80% de despesa corrent. Això ho heu de comprovar a les caselles T6 i U6.</t>
  </si>
  <si>
    <t>Import total cofinançament (Cel·la T10)</t>
  </si>
  <si>
    <t>Import subvenció despesa corrent sol·licitada (Columna V)</t>
  </si>
  <si>
    <t xml:space="preserve"> Informeu de l'import de subvenció que sol·liciteu de la despesa corrent, tenint en compte si la esteu cofinançant en part o totalment.  </t>
  </si>
  <si>
    <t>Informeu de l'import que sol·liciteu de subvenció de la despesa d'inversió, tenint en compte si la esteu cofinançant en part o totalment.</t>
  </si>
  <si>
    <t>Import subvenció sol·licitada (Cel·la V5)</t>
  </si>
  <si>
    <t xml:space="preserve"> Comproveu que l'import total de la subvenció sol·licitada coincideix amb el del formulari de sol·licitud. L'import sol·licitat mantindrà una proporció de 80% d'inversió i 20% de despesa corrent. Això ho heu de comprovar a les caselles T6 i U6.</t>
  </si>
  <si>
    <t>Import total cofinançament. El cofinançament ha de suposar un mínim d'un 35% de l'import del projecte/pressupost.</t>
  </si>
  <si>
    <t xml:space="preserve"> Comproveu que l'import total de la subvenció sol·licitada coincideix amb el del formulari de sol·licitud. L'import sol·licitat mantindrà una proporció de 20% d'inversió i 80% de despesa corrent. Això ho heu de comprovar a les caselles T6 i U6.</t>
  </si>
  <si>
    <t>G146NCTC-627-00</t>
  </si>
  <si>
    <t>Import subvenció despesa inversió  sol·licitada (Columna W)</t>
  </si>
  <si>
    <t>Import subvenció despesa d'inversió sol·licitada (Columna W)</t>
  </si>
  <si>
    <t>Disposeu de les indicacions per emplenar la fitxa tant a la pestanya INSTRUCCIONS, com a la part inferior d'aquest mateix full de càlcul. S'ha de corregir qualsevol error que aparegui ja sigui perquè no es compleix la proporció de 80% en despeses d'inversió i 20% en despeses corrents o que el cofinançament no sigui com a mínim del 25%:</t>
  </si>
  <si>
    <t>Disposeu de les indicacions per emplenar la fitxa tant a la pestanya INSTRUCCIONS, com a la part inferior d'aquest mateix full de càlcul.</t>
  </si>
  <si>
    <t>Disposeu de les indicacions per emplenar la fitxa tant a la pestanya INSTRUCCIONS, com a la part inferior d'aquest mateix full de càlcul. S'ha de corregir qualsevol error que aparegui ja sigui perquè no es compleix la proporció de 20% en despeses d'inversió i 80% en despeses corrents o que el cofinançament no sigui com a mínim del 35%.</t>
  </si>
  <si>
    <t>Escollir aquesta opció per les inversions corresponents a partides de l'immobilitzat, amb excepció de les construccions i d'altres que no responguin estrictament i inequívocament a la finalitat del projecte</t>
  </si>
  <si>
    <r>
      <rPr>
        <b/>
        <sz val="16"/>
        <color theme="1"/>
        <rFont val="Arial"/>
        <family val="2"/>
      </rPr>
      <t xml:space="preserve">Els compromisos d'execució assumits a la sol·licitud per cada entitat agrupada al  projecte, seràn els que es  reflecteixen a la columna F (% Pes econòmic) i columna G (import de subvenció sol·licitada). 
</t>
    </r>
    <r>
      <rPr>
        <sz val="16"/>
        <color theme="1"/>
        <rFont val="Arial"/>
        <family val="2"/>
      </rPr>
      <t xml:space="preserve">
Aquest compromís s'haurà de formalitzar a través d'un conveni de col·laboració de constitució de la intercooperació entre les entitats participants, pel que fa als eixos A, B, C i D, un cop s'hagi acceptat la subvenció concedida (article 19 de l'Ordre EMT/175/2022, de 18 de juliol).</t>
    </r>
  </si>
  <si>
    <t>(9) Compromís de manteniment llocs de treball creats al juny de 2024: Indicar en números absoluts el número total de llocs que es mantindran al juny de 2024 en relació amb el que s'ha indicat a la Columna R. 
No s'han d'incloure els llocs de treball creats.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</si>
</sst>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</numFmts>
  <fonts count="3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rgb="FF3A3A3A"/>
      <name val="Inherit"/>
    </font>
    <font>
      <b/>
      <sz val="11"/>
      <color theme="1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Arial"/>
      <family val="2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4F6A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5">
    <xf numFmtId="0" fontId="0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357">
    <xf numFmtId="0" fontId="0" fillId="0" borderId="0" xfId="0"/>
    <xf numFmtId="0" fontId="0" fillId="0" borderId="0" xfId="0" applyBorder="1"/>
    <xf numFmtId="0" fontId="0" fillId="0" borderId="0" xfId="0" applyFill="1" applyBorder="1"/>
    <xf numFmtId="0" fontId="1" fillId="0" borderId="0" xfId="0" applyFont="1"/>
    <xf numFmtId="0" fontId="0" fillId="0" borderId="4" xfId="0" applyBorder="1"/>
    <xf numFmtId="0" fontId="3" fillId="0" borderId="3" xfId="0" applyFont="1" applyFill="1" applyBorder="1" applyProtection="1">
      <protection hidden="1"/>
    </xf>
    <xf numFmtId="0" fontId="3" fillId="0" borderId="3" xfId="0" applyFont="1" applyFill="1" applyBorder="1" applyAlignment="1" applyProtection="1">
      <alignment wrapText="1"/>
      <protection hidden="1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justify" vertical="center"/>
      <protection hidden="1"/>
    </xf>
    <xf numFmtId="0" fontId="3" fillId="0" borderId="0" xfId="0" applyFont="1" applyFill="1" applyBorder="1" applyProtection="1">
      <protection hidden="1"/>
    </xf>
    <xf numFmtId="0" fontId="8" fillId="0" borderId="0" xfId="0" applyFont="1" applyFill="1" applyBorder="1" applyAlignment="1" applyProtection="1">
      <alignment horizontal="left" vertical="center"/>
      <protection hidden="1"/>
    </xf>
    <xf numFmtId="0" fontId="7" fillId="0" borderId="0" xfId="0" applyFont="1" applyFill="1" applyBorder="1" applyAlignment="1" applyProtection="1">
      <alignment horizontal="right" vertical="center"/>
      <protection hidden="1"/>
    </xf>
    <xf numFmtId="164" fontId="8" fillId="0" borderId="0" xfId="0" applyNumberFormat="1" applyFont="1" applyFill="1" applyBorder="1" applyAlignment="1" applyProtection="1">
      <alignment horizontal="left" vertical="center"/>
      <protection hidden="1"/>
    </xf>
    <xf numFmtId="0" fontId="10" fillId="2" borderId="1" xfId="0" applyFont="1" applyFill="1" applyBorder="1" applyProtection="1">
      <protection hidden="1"/>
    </xf>
    <xf numFmtId="0" fontId="11" fillId="0" borderId="0" xfId="0" applyFont="1" applyProtection="1">
      <protection hidden="1"/>
    </xf>
    <xf numFmtId="0" fontId="11" fillId="0" borderId="0" xfId="0" applyFont="1" applyAlignment="1" applyProtection="1">
      <alignment wrapText="1"/>
      <protection hidden="1"/>
    </xf>
    <xf numFmtId="10" fontId="3" fillId="2" borderId="1" xfId="0" applyNumberFormat="1" applyFont="1" applyFill="1" applyBorder="1" applyProtection="1">
      <protection hidden="1"/>
    </xf>
    <xf numFmtId="0" fontId="2" fillId="3" borderId="1" xfId="0" applyFont="1" applyFill="1" applyBorder="1" applyProtection="1">
      <protection hidden="1"/>
    </xf>
    <xf numFmtId="10" fontId="2" fillId="2" borderId="10" xfId="0" applyNumberFormat="1" applyFont="1" applyFill="1" applyBorder="1" applyProtection="1">
      <protection hidden="1"/>
    </xf>
    <xf numFmtId="0" fontId="2" fillId="2" borderId="12" xfId="0" applyFont="1" applyFill="1" applyBorder="1" applyAlignment="1" applyProtection="1">
      <protection hidden="1"/>
    </xf>
    <xf numFmtId="0" fontId="2" fillId="2" borderId="13" xfId="0" applyFont="1" applyFill="1" applyBorder="1" applyAlignment="1" applyProtection="1">
      <protection hidden="1"/>
    </xf>
    <xf numFmtId="1" fontId="11" fillId="2" borderId="1" xfId="0" applyNumberFormat="1" applyFont="1" applyFill="1" applyBorder="1" applyAlignment="1" applyProtection="1">
      <alignment wrapText="1"/>
      <protection hidden="1"/>
    </xf>
    <xf numFmtId="0" fontId="0" fillId="0" borderId="0" xfId="0" applyProtection="1"/>
    <xf numFmtId="0" fontId="1" fillId="0" borderId="0" xfId="0" applyFont="1" applyFill="1" applyAlignment="1" applyProtection="1">
      <alignment horizontal="center"/>
    </xf>
    <xf numFmtId="0" fontId="1" fillId="4" borderId="33" xfId="0" applyFont="1" applyFill="1" applyBorder="1" applyAlignment="1" applyProtection="1">
      <alignment horizontal="center"/>
    </xf>
    <xf numFmtId="0" fontId="1" fillId="0" borderId="33" xfId="0" applyFont="1" applyFill="1" applyBorder="1" applyAlignment="1" applyProtection="1">
      <alignment horizontal="center"/>
    </xf>
    <xf numFmtId="0" fontId="0" fillId="0" borderId="0" xfId="0" applyFill="1" applyProtection="1"/>
    <xf numFmtId="0" fontId="3" fillId="0" borderId="0" xfId="0" applyFont="1" applyBorder="1" applyAlignment="1" applyProtection="1">
      <protection hidden="1"/>
    </xf>
    <xf numFmtId="164" fontId="3" fillId="0" borderId="1" xfId="0" applyNumberFormat="1" applyFont="1" applyBorder="1" applyProtection="1">
      <protection locked="0" hidden="1"/>
    </xf>
    <xf numFmtId="0" fontId="0" fillId="0" borderId="0" xfId="0" applyProtection="1">
      <protection hidden="1"/>
    </xf>
    <xf numFmtId="49" fontId="5" fillId="3" borderId="1" xfId="0" applyNumberFormat="1" applyFont="1" applyFill="1" applyBorder="1" applyProtection="1">
      <protection hidden="1"/>
    </xf>
    <xf numFmtId="0" fontId="5" fillId="3" borderId="1" xfId="0" applyFont="1" applyFill="1" applyBorder="1" applyProtection="1">
      <protection hidden="1"/>
    </xf>
    <xf numFmtId="0" fontId="0" fillId="2" borderId="1" xfId="0" applyFill="1" applyBorder="1" applyProtection="1">
      <protection hidden="1"/>
    </xf>
    <xf numFmtId="0" fontId="0" fillId="0" borderId="1" xfId="0" applyBorder="1" applyProtection="1">
      <protection hidden="1"/>
    </xf>
    <xf numFmtId="0" fontId="5" fillId="2" borderId="6" xfId="0" applyFont="1" applyFill="1" applyBorder="1" applyProtection="1">
      <protection hidden="1"/>
    </xf>
    <xf numFmtId="1" fontId="0" fillId="2" borderId="1" xfId="0" applyNumberFormat="1" applyFill="1" applyBorder="1" applyProtection="1">
      <protection hidden="1"/>
    </xf>
    <xf numFmtId="0" fontId="5" fillId="3" borderId="1" xfId="0" applyNumberFormat="1" applyFont="1" applyFill="1" applyBorder="1" applyProtection="1">
      <protection hidden="1"/>
    </xf>
    <xf numFmtId="0" fontId="9" fillId="0" borderId="0" xfId="0" applyFont="1" applyProtection="1">
      <protection hidden="1"/>
    </xf>
    <xf numFmtId="0" fontId="0" fillId="0" borderId="0" xfId="0" applyFont="1" applyFill="1" applyBorder="1" applyAlignment="1" applyProtection="1">
      <alignment horizontal="right" vertical="center" wrapText="1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vertical="center" wrapText="1"/>
    </xf>
    <xf numFmtId="164" fontId="2" fillId="2" borderId="10" xfId="1" applyNumberFormat="1" applyFont="1" applyFill="1" applyBorder="1" applyProtection="1">
      <protection hidden="1"/>
    </xf>
    <xf numFmtId="164" fontId="12" fillId="2" borderId="5" xfId="1" applyNumberFormat="1" applyFont="1" applyFill="1" applyBorder="1" applyProtection="1">
      <protection hidden="1"/>
    </xf>
    <xf numFmtId="164" fontId="2" fillId="2" borderId="12" xfId="1" applyNumberFormat="1" applyFont="1" applyFill="1" applyBorder="1" applyProtection="1">
      <protection hidden="1"/>
    </xf>
    <xf numFmtId="0" fontId="5" fillId="3" borderId="1" xfId="0" applyFont="1" applyFill="1" applyBorder="1" applyAlignment="1" applyProtection="1">
      <alignment horizontal="left" wrapText="1"/>
      <protection hidden="1"/>
    </xf>
    <xf numFmtId="0" fontId="5" fillId="2" borderId="1" xfId="0" applyFont="1" applyFill="1" applyBorder="1" applyAlignment="1" applyProtection="1">
      <alignment horizontal="left" wrapText="1"/>
      <protection hidden="1"/>
    </xf>
    <xf numFmtId="0" fontId="3" fillId="0" borderId="1" xfId="0" applyFont="1" applyBorder="1" applyProtection="1">
      <protection locked="0" hidden="1"/>
    </xf>
    <xf numFmtId="0" fontId="5" fillId="0" borderId="1" xfId="0" applyFont="1" applyFill="1" applyBorder="1" applyAlignment="1" applyProtection="1">
      <alignment wrapText="1"/>
      <protection locked="0" hidden="1"/>
    </xf>
    <xf numFmtId="0" fontId="5" fillId="0" borderId="1" xfId="0" applyFont="1" applyFill="1" applyBorder="1" applyProtection="1">
      <protection locked="0" hidden="1"/>
    </xf>
    <xf numFmtId="0" fontId="3" fillId="0" borderId="1" xfId="0" applyFont="1" applyFill="1" applyBorder="1" applyAlignment="1" applyProtection="1">
      <alignment vertical="center" wrapText="1"/>
      <protection locked="0" hidden="1"/>
    </xf>
    <xf numFmtId="0" fontId="5" fillId="0" borderId="2" xfId="0" applyFont="1" applyFill="1" applyBorder="1" applyAlignment="1" applyProtection="1">
      <alignment wrapText="1"/>
      <protection locked="0" hidden="1"/>
    </xf>
    <xf numFmtId="0" fontId="5" fillId="0" borderId="2" xfId="0" applyFont="1" applyFill="1" applyBorder="1" applyProtection="1">
      <protection locked="0" hidden="1"/>
    </xf>
    <xf numFmtId="1" fontId="5" fillId="0" borderId="7" xfId="0" applyNumberFormat="1" applyFont="1" applyFill="1" applyBorder="1" applyAlignment="1" applyProtection="1">
      <protection locked="0" hidden="1"/>
    </xf>
    <xf numFmtId="1" fontId="5" fillId="0" borderId="1" xfId="0" applyNumberFormat="1" applyFont="1" applyFill="1" applyBorder="1" applyAlignment="1" applyProtection="1">
      <protection locked="0" hidden="1"/>
    </xf>
    <xf numFmtId="1" fontId="5" fillId="0" borderId="8" xfId="0" applyNumberFormat="1" applyFont="1" applyFill="1" applyBorder="1" applyAlignment="1" applyProtection="1">
      <protection locked="0" hidden="1"/>
    </xf>
    <xf numFmtId="1" fontId="5" fillId="0" borderId="6" xfId="0" applyNumberFormat="1" applyFont="1" applyFill="1" applyBorder="1" applyProtection="1">
      <protection locked="0" hidden="1"/>
    </xf>
    <xf numFmtId="1" fontId="5" fillId="0" borderId="1" xfId="0" applyNumberFormat="1" applyFont="1" applyFill="1" applyBorder="1" applyProtection="1">
      <protection locked="0" hidden="1"/>
    </xf>
    <xf numFmtId="1" fontId="5" fillId="0" borderId="8" xfId="0" applyNumberFormat="1" applyFont="1" applyFill="1" applyBorder="1" applyProtection="1">
      <protection locked="0" hidden="1"/>
    </xf>
    <xf numFmtId="1" fontId="5" fillId="0" borderId="7" xfId="0" applyNumberFormat="1" applyFont="1" applyBorder="1" applyAlignment="1" applyProtection="1">
      <protection locked="0" hidden="1"/>
    </xf>
    <xf numFmtId="1" fontId="5" fillId="0" borderId="1" xfId="0" applyNumberFormat="1" applyFont="1" applyBorder="1" applyAlignment="1" applyProtection="1">
      <protection locked="0" hidden="1"/>
    </xf>
    <xf numFmtId="1" fontId="5" fillId="0" borderId="8" xfId="0" applyNumberFormat="1" applyFont="1" applyBorder="1" applyAlignment="1" applyProtection="1">
      <protection locked="0" hidden="1"/>
    </xf>
    <xf numFmtId="1" fontId="5" fillId="0" borderId="6" xfId="0" applyNumberFormat="1" applyFont="1" applyBorder="1" applyProtection="1">
      <protection locked="0" hidden="1"/>
    </xf>
    <xf numFmtId="1" fontId="5" fillId="0" borderId="1" xfId="0" applyNumberFormat="1" applyFont="1" applyBorder="1" applyProtection="1">
      <protection locked="0" hidden="1"/>
    </xf>
    <xf numFmtId="1" fontId="5" fillId="0" borderId="8" xfId="0" applyNumberFormat="1" applyFont="1" applyBorder="1" applyProtection="1">
      <protection locked="0" hidden="1"/>
    </xf>
    <xf numFmtId="0" fontId="3" fillId="0" borderId="1" xfId="0" applyFont="1" applyFill="1" applyBorder="1" applyProtection="1">
      <protection locked="0" hidden="1"/>
    </xf>
    <xf numFmtId="164" fontId="3" fillId="0" borderId="1" xfId="1" applyNumberFormat="1" applyFont="1" applyFill="1" applyBorder="1" applyAlignment="1" applyProtection="1">
      <alignment vertical="center" wrapText="1"/>
      <protection locked="0" hidden="1"/>
    </xf>
    <xf numFmtId="0" fontId="0" fillId="2" borderId="5" xfId="0" applyFill="1" applyBorder="1" applyProtection="1">
      <protection hidden="1"/>
    </xf>
    <xf numFmtId="1" fontId="0" fillId="2" borderId="5" xfId="0" applyNumberFormat="1" applyFill="1" applyBorder="1" applyProtection="1">
      <protection hidden="1"/>
    </xf>
    <xf numFmtId="0" fontId="3" fillId="0" borderId="42" xfId="0" applyFont="1" applyFill="1" applyBorder="1" applyProtection="1">
      <protection locked="0" hidden="1"/>
    </xf>
    <xf numFmtId="0" fontId="3" fillId="0" borderId="42" xfId="0" applyFont="1" applyBorder="1" applyProtection="1">
      <protection locked="0" hidden="1"/>
    </xf>
    <xf numFmtId="1" fontId="0" fillId="10" borderId="43" xfId="0" applyNumberFormat="1" applyFill="1" applyBorder="1" applyProtection="1">
      <protection hidden="1"/>
    </xf>
    <xf numFmtId="1" fontId="0" fillId="10" borderId="27" xfId="0" applyNumberFormat="1" applyFill="1" applyBorder="1" applyProtection="1">
      <protection hidden="1"/>
    </xf>
    <xf numFmtId="1" fontId="0" fillId="10" borderId="42" xfId="0" applyNumberFormat="1" applyFill="1" applyBorder="1" applyProtection="1">
      <protection hidden="1"/>
    </xf>
    <xf numFmtId="0" fontId="15" fillId="0" borderId="0" xfId="0" applyFont="1" applyProtection="1">
      <protection hidden="1"/>
    </xf>
    <xf numFmtId="0" fontId="16" fillId="0" borderId="0" xfId="0" applyFont="1" applyProtection="1">
      <protection hidden="1"/>
    </xf>
    <xf numFmtId="10" fontId="16" fillId="0" borderId="0" xfId="0" applyNumberFormat="1" applyFont="1" applyProtection="1">
      <protection hidden="1"/>
    </xf>
    <xf numFmtId="0" fontId="3" fillId="0" borderId="0" xfId="0" applyFont="1" applyFill="1" applyBorder="1" applyAlignment="1" applyProtection="1"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0" fillId="0" borderId="5" xfId="0" applyBorder="1" applyProtection="1">
      <protection locked="0" hidden="1"/>
    </xf>
    <xf numFmtId="0" fontId="0" fillId="0" borderId="42" xfId="0" applyBorder="1" applyProtection="1">
      <protection locked="0" hidden="1"/>
    </xf>
    <xf numFmtId="0" fontId="0" fillId="0" borderId="43" xfId="0" applyBorder="1" applyProtection="1">
      <protection locked="0" hidden="1"/>
    </xf>
    <xf numFmtId="0" fontId="17" fillId="0" borderId="3" xfId="0" applyFont="1" applyFill="1" applyBorder="1" applyAlignment="1" applyProtection="1">
      <alignment horizontal="center"/>
      <protection hidden="1"/>
    </xf>
    <xf numFmtId="0" fontId="3" fillId="0" borderId="3" xfId="0" applyFont="1" applyBorder="1" applyAlignment="1" applyProtection="1">
      <protection hidden="1"/>
    </xf>
    <xf numFmtId="0" fontId="17" fillId="0" borderId="3" xfId="0" applyFont="1" applyBorder="1" applyAlignment="1" applyProtection="1">
      <alignment horizontal="center"/>
      <protection hidden="1"/>
    </xf>
    <xf numFmtId="0" fontId="3" fillId="0" borderId="37" xfId="0" applyFont="1" applyFill="1" applyBorder="1" applyProtection="1">
      <protection locked="0" hidden="1"/>
    </xf>
    <xf numFmtId="0" fontId="3" fillId="0" borderId="37" xfId="0" applyFont="1" applyBorder="1" applyProtection="1">
      <protection locked="0" hidden="1"/>
    </xf>
    <xf numFmtId="1" fontId="0" fillId="11" borderId="37" xfId="0" applyNumberFormat="1" applyFill="1" applyBorder="1" applyProtection="1">
      <protection hidden="1"/>
    </xf>
    <xf numFmtId="0" fontId="0" fillId="0" borderId="46" xfId="0" applyBorder="1" applyProtection="1">
      <protection locked="0" hidden="1"/>
    </xf>
    <xf numFmtId="1" fontId="0" fillId="10" borderId="46" xfId="0" applyNumberFormat="1" applyFill="1" applyBorder="1" applyProtection="1">
      <protection hidden="1"/>
    </xf>
    <xf numFmtId="0" fontId="0" fillId="0" borderId="39" xfId="0" applyBorder="1" applyProtection="1">
      <protection hidden="1"/>
    </xf>
    <xf numFmtId="0" fontId="10" fillId="0" borderId="3" xfId="0" applyFont="1" applyFill="1" applyBorder="1" applyAlignment="1" applyProtection="1">
      <alignment horizontal="left"/>
      <protection hidden="1"/>
    </xf>
    <xf numFmtId="0" fontId="11" fillId="0" borderId="0" xfId="0" applyFont="1" applyAlignment="1" applyProtection="1">
      <alignment horizontal="left" vertical="center" wrapText="1"/>
      <protection hidden="1"/>
    </xf>
    <xf numFmtId="0" fontId="3" fillId="0" borderId="3" xfId="0" applyFont="1" applyFill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3" fillId="0" borderId="0" xfId="0" applyFont="1" applyAlignment="1" applyProtection="1">
      <protection hidden="1"/>
    </xf>
    <xf numFmtId="0" fontId="21" fillId="0" borderId="0" xfId="0" applyFont="1" applyProtection="1">
      <protection hidden="1"/>
    </xf>
    <xf numFmtId="10" fontId="20" fillId="0" borderId="0" xfId="2" applyNumberFormat="1" applyFont="1" applyFill="1" applyAlignment="1" applyProtection="1">
      <alignment horizontal="center" wrapText="1"/>
      <protection hidden="1"/>
    </xf>
    <xf numFmtId="0" fontId="22" fillId="0" borderId="0" xfId="0" applyFont="1" applyProtection="1">
      <protection hidden="1"/>
    </xf>
    <xf numFmtId="10" fontId="20" fillId="0" borderId="0" xfId="2" applyNumberFormat="1" applyFont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" fillId="12" borderId="1" xfId="4" applyFont="1" applyFill="1" applyBorder="1" applyAlignment="1" applyProtection="1">
      <alignment horizontal="center" vertical="center" wrapText="1"/>
      <protection hidden="1"/>
    </xf>
    <xf numFmtId="164" fontId="2" fillId="2" borderId="29" xfId="0" applyNumberFormat="1" applyFont="1" applyFill="1" applyBorder="1" applyAlignment="1" applyProtection="1">
      <alignment horizontal="center" vertical="center"/>
      <protection hidden="1"/>
    </xf>
    <xf numFmtId="164" fontId="2" fillId="2" borderId="6" xfId="0" applyNumberFormat="1" applyFont="1" applyFill="1" applyBorder="1" applyAlignment="1" applyProtection="1">
      <alignment horizontal="center" vertical="center"/>
      <protection hidden="1"/>
    </xf>
    <xf numFmtId="164" fontId="2" fillId="2" borderId="8" xfId="0" applyNumberFormat="1" applyFont="1" applyFill="1" applyBorder="1" applyAlignment="1" applyProtection="1">
      <alignment horizontal="center" vertical="center"/>
      <protection hidden="1"/>
    </xf>
    <xf numFmtId="0" fontId="5" fillId="0" borderId="5" xfId="0" applyFont="1" applyFill="1" applyBorder="1" applyAlignment="1" applyProtection="1">
      <alignment horizontal="center" vertical="center" wrapText="1"/>
      <protection locked="0" hidden="1"/>
    </xf>
    <xf numFmtId="0" fontId="5" fillId="0" borderId="1" xfId="0" applyFont="1" applyFill="1" applyBorder="1" applyAlignment="1" applyProtection="1">
      <alignment horizontal="center" vertical="center" wrapText="1"/>
      <protection locked="0" hidden="1"/>
    </xf>
    <xf numFmtId="0" fontId="5" fillId="0" borderId="3" xfId="0" applyFont="1" applyFill="1" applyBorder="1" applyAlignment="1" applyProtection="1">
      <alignment horizontal="center" vertical="center" wrapText="1"/>
      <protection locked="0" hidden="1"/>
    </xf>
    <xf numFmtId="14" fontId="5" fillId="0" borderId="25" xfId="0" applyNumberFormat="1" applyFont="1" applyBorder="1" applyAlignment="1" applyProtection="1">
      <alignment horizontal="center" vertical="center" wrapText="1"/>
      <protection locked="0" hidden="1"/>
    </xf>
    <xf numFmtId="14" fontId="5" fillId="0" borderId="48" xfId="0" applyNumberFormat="1" applyFont="1" applyBorder="1" applyAlignment="1" applyProtection="1">
      <alignment horizontal="center" vertical="center" wrapText="1"/>
      <protection locked="0" hidden="1"/>
    </xf>
    <xf numFmtId="164" fontId="2" fillId="2" borderId="9" xfId="0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Border="1" applyAlignment="1" applyProtection="1">
      <alignment horizontal="center" vertical="center"/>
      <protection hidden="1"/>
    </xf>
    <xf numFmtId="0" fontId="4" fillId="2" borderId="16" xfId="0" applyFont="1" applyFill="1" applyBorder="1" applyAlignment="1" applyProtection="1">
      <alignment horizontal="center" vertical="center" wrapText="1"/>
      <protection hidden="1"/>
    </xf>
    <xf numFmtId="0" fontId="4" fillId="2" borderId="17" xfId="0" applyFont="1" applyFill="1" applyBorder="1" applyAlignment="1" applyProtection="1">
      <alignment horizontal="center" vertical="center" wrapText="1"/>
      <protection hidden="1"/>
    </xf>
    <xf numFmtId="0" fontId="4" fillId="2" borderId="18" xfId="0" applyFont="1" applyFill="1" applyBorder="1" applyAlignment="1" applyProtection="1">
      <alignment horizontal="center" vertical="center" wrapText="1"/>
      <protection hidden="1"/>
    </xf>
    <xf numFmtId="0" fontId="4" fillId="2" borderId="30" xfId="4" applyFont="1" applyFill="1" applyBorder="1" applyAlignment="1" applyProtection="1">
      <alignment horizontal="center" vertical="center" wrapText="1"/>
      <protection hidden="1"/>
    </xf>
    <xf numFmtId="0" fontId="4" fillId="2" borderId="28" xfId="4" applyFont="1" applyFill="1" applyBorder="1" applyAlignment="1" applyProtection="1">
      <alignment horizontal="center" vertical="center" wrapText="1"/>
      <protection hidden="1"/>
    </xf>
    <xf numFmtId="0" fontId="4" fillId="13" borderId="1" xfId="0" applyFont="1" applyFill="1" applyBorder="1" applyAlignment="1" applyProtection="1">
      <alignment horizontal="center" vertical="center" wrapText="1"/>
      <protection hidden="1"/>
    </xf>
    <xf numFmtId="0" fontId="4" fillId="12" borderId="6" xfId="4" applyFont="1" applyFill="1" applyBorder="1" applyAlignment="1" applyProtection="1">
      <alignment horizontal="center" vertical="center" wrapText="1"/>
      <protection hidden="1"/>
    </xf>
    <xf numFmtId="0" fontId="4" fillId="12" borderId="5" xfId="4" applyFont="1" applyFill="1" applyBorder="1" applyAlignment="1" applyProtection="1">
      <alignment horizontal="center" vertical="center" wrapText="1"/>
      <protection hidden="1"/>
    </xf>
    <xf numFmtId="0" fontId="4" fillId="8" borderId="8" xfId="0" applyFont="1" applyFill="1" applyBorder="1" applyAlignment="1" applyProtection="1">
      <alignment horizontal="center" vertical="center" wrapText="1"/>
      <protection hidden="1"/>
    </xf>
    <xf numFmtId="14" fontId="5" fillId="0" borderId="58" xfId="0" applyNumberFormat="1" applyFont="1" applyBorder="1" applyAlignment="1" applyProtection="1">
      <alignment horizontal="center" vertical="center" wrapText="1"/>
      <protection locked="0" hidden="1"/>
    </xf>
    <xf numFmtId="14" fontId="5" fillId="0" borderId="63" xfId="0" applyNumberFormat="1" applyFont="1" applyBorder="1" applyAlignment="1" applyProtection="1">
      <alignment horizontal="center" vertical="center" wrapText="1"/>
      <protection locked="0" hidden="1"/>
    </xf>
    <xf numFmtId="14" fontId="5" fillId="0" borderId="52" xfId="0" applyNumberFormat="1" applyFont="1" applyBorder="1" applyAlignment="1" applyProtection="1">
      <alignment horizontal="center" vertical="center" wrapText="1"/>
      <protection locked="0" hidden="1"/>
    </xf>
    <xf numFmtId="0" fontId="21" fillId="0" borderId="0" xfId="0" applyFont="1" applyAlignment="1" applyProtection="1">
      <alignment vertical="center"/>
      <protection hidden="1"/>
    </xf>
    <xf numFmtId="0" fontId="4" fillId="2" borderId="59" xfId="4" applyFont="1" applyFill="1" applyBorder="1" applyAlignment="1" applyProtection="1">
      <alignment horizontal="center" vertical="center" wrapText="1"/>
      <protection hidden="1"/>
    </xf>
    <xf numFmtId="0" fontId="4" fillId="2" borderId="55" xfId="4" applyFont="1" applyFill="1" applyBorder="1" applyAlignment="1" applyProtection="1">
      <alignment horizontal="center" vertical="center" wrapText="1"/>
      <protection hidden="1"/>
    </xf>
    <xf numFmtId="164" fontId="3" fillId="0" borderId="7" xfId="0" applyNumberFormat="1" applyFont="1" applyBorder="1" applyAlignment="1" applyProtection="1">
      <alignment horizontal="center" vertical="center"/>
      <protection locked="0" hidden="1"/>
    </xf>
    <xf numFmtId="164" fontId="3" fillId="0" borderId="1" xfId="0" applyNumberFormat="1" applyFont="1" applyBorder="1" applyAlignment="1" applyProtection="1">
      <alignment horizontal="center" vertical="center"/>
      <protection locked="0" hidden="1"/>
    </xf>
    <xf numFmtId="0" fontId="6" fillId="0" borderId="1" xfId="0" applyFont="1" applyFill="1" applyBorder="1" applyAlignment="1" applyProtection="1">
      <alignment horizontal="center" vertical="center" wrapText="1"/>
      <protection locked="0" hidden="1"/>
    </xf>
    <xf numFmtId="0" fontId="6" fillId="0" borderId="5" xfId="0" applyFont="1" applyFill="1" applyBorder="1" applyAlignment="1" applyProtection="1">
      <alignment horizontal="center" vertical="center" wrapText="1"/>
      <protection locked="0" hidden="1"/>
    </xf>
    <xf numFmtId="10" fontId="2" fillId="2" borderId="9" xfId="2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</xf>
    <xf numFmtId="164" fontId="3" fillId="0" borderId="5" xfId="0" applyNumberFormat="1" applyFont="1" applyBorder="1" applyAlignment="1" applyProtection="1">
      <alignment horizontal="center" vertical="center"/>
      <protection locked="0" hidden="1"/>
    </xf>
    <xf numFmtId="164" fontId="2" fillId="2" borderId="31" xfId="0" applyNumberFormat="1" applyFont="1" applyFill="1" applyBorder="1" applyAlignment="1" applyProtection="1">
      <alignment horizontal="center" vertical="center"/>
      <protection hidden="1"/>
    </xf>
    <xf numFmtId="0" fontId="20" fillId="2" borderId="1" xfId="4" applyFont="1" applyFill="1" applyBorder="1" applyAlignment="1" applyProtection="1">
      <alignment horizontal="right" vertical="center"/>
      <protection hidden="1"/>
    </xf>
    <xf numFmtId="0" fontId="4" fillId="0" borderId="1" xfId="0" applyFont="1" applyBorder="1" applyAlignment="1" applyProtection="1">
      <alignment horizontal="center" vertical="center"/>
      <protection locked="0" hidden="1"/>
    </xf>
    <xf numFmtId="0" fontId="4" fillId="10" borderId="0" xfId="0" applyFont="1" applyFill="1" applyBorder="1" applyAlignment="1" applyProtection="1">
      <alignment horizontal="center" vertical="center" wrapText="1"/>
      <protection hidden="1"/>
    </xf>
    <xf numFmtId="0" fontId="4" fillId="2" borderId="7" xfId="0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Alignment="1" applyProtection="1">
      <alignment horizontal="center" wrapText="1"/>
      <protection hidden="1"/>
    </xf>
    <xf numFmtId="0" fontId="4" fillId="2" borderId="1" xfId="0" applyFont="1" applyFill="1" applyBorder="1" applyAlignment="1" applyProtection="1">
      <alignment horizontal="center"/>
      <protection hidden="1"/>
    </xf>
    <xf numFmtId="0" fontId="4" fillId="2" borderId="8" xfId="0" applyFont="1" applyFill="1" applyBorder="1" applyAlignment="1" applyProtection="1">
      <alignment horizontal="center"/>
      <protection hidden="1"/>
    </xf>
    <xf numFmtId="0" fontId="4" fillId="2" borderId="6" xfId="0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4" fillId="10" borderId="42" xfId="0" applyFont="1" applyFill="1" applyBorder="1" applyAlignment="1" applyProtection="1">
      <alignment horizontal="center" vertical="center" wrapText="1"/>
      <protection hidden="1"/>
    </xf>
    <xf numFmtId="0" fontId="4" fillId="10" borderId="5" xfId="0" applyFont="1" applyFill="1" applyBorder="1" applyAlignment="1" applyProtection="1">
      <alignment horizontal="center" vertical="center" wrapText="1"/>
      <protection hidden="1"/>
    </xf>
    <xf numFmtId="0" fontId="4" fillId="10" borderId="43" xfId="0" applyFont="1" applyFill="1" applyBorder="1" applyAlignment="1" applyProtection="1">
      <alignment horizontal="center" vertical="center" wrapText="1"/>
      <protection hidden="1"/>
    </xf>
    <xf numFmtId="0" fontId="4" fillId="10" borderId="3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0" fillId="0" borderId="0" xfId="0" applyAlignment="1" applyProtection="1">
      <alignment horizontal="left"/>
      <protection hidden="1"/>
    </xf>
    <xf numFmtId="0" fontId="20" fillId="2" borderId="1" xfId="0" applyFont="1" applyFill="1" applyBorder="1"/>
    <xf numFmtId="0" fontId="14" fillId="0" borderId="36" xfId="0" applyFont="1" applyBorder="1" applyAlignment="1" applyProtection="1">
      <alignment horizontal="left" vertical="center" wrapText="1"/>
      <protection hidden="1"/>
    </xf>
    <xf numFmtId="0" fontId="0" fillId="0" borderId="0" xfId="0" applyFont="1" applyFill="1" applyBorder="1" applyAlignment="1" applyProtection="1">
      <alignment horizontal="left"/>
    </xf>
    <xf numFmtId="0" fontId="24" fillId="15" borderId="1" xfId="0" applyFont="1" applyFill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vertical="center" wrapText="1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 vertical="top"/>
      <protection hidden="1"/>
    </xf>
    <xf numFmtId="0" fontId="4" fillId="13" borderId="7" xfId="0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protection hidden="1"/>
    </xf>
    <xf numFmtId="0" fontId="10" fillId="0" borderId="3" xfId="0" applyFont="1" applyFill="1" applyBorder="1" applyAlignment="1" applyProtection="1">
      <alignment horizontal="left"/>
      <protection hidden="1"/>
    </xf>
    <xf numFmtId="164" fontId="3" fillId="0" borderId="0" xfId="0" applyNumberFormat="1" applyFont="1" applyBorder="1" applyProtection="1">
      <protection hidden="1"/>
    </xf>
    <xf numFmtId="0" fontId="3" fillId="0" borderId="0" xfId="0" applyFont="1" applyBorder="1" applyProtection="1">
      <protection hidden="1"/>
    </xf>
    <xf numFmtId="164" fontId="25" fillId="0" borderId="3" xfId="0" applyNumberFormat="1" applyFont="1" applyBorder="1" applyAlignment="1" applyProtection="1">
      <alignment horizontal="center" vertical="center"/>
      <protection locked="0" hidden="1"/>
    </xf>
    <xf numFmtId="164" fontId="27" fillId="2" borderId="8" xfId="0" applyNumberFormat="1" applyFont="1" applyFill="1" applyBorder="1" applyAlignment="1" applyProtection="1">
      <alignment horizontal="center" vertical="center"/>
      <protection hidden="1"/>
    </xf>
    <xf numFmtId="164" fontId="28" fillId="2" borderId="7" xfId="0" applyNumberFormat="1" applyFont="1" applyFill="1" applyBorder="1" applyAlignment="1" applyProtection="1">
      <alignment horizontal="center" vertical="center"/>
      <protection hidden="1"/>
    </xf>
    <xf numFmtId="164" fontId="28" fillId="2" borderId="1" xfId="0" applyNumberFormat="1" applyFont="1" applyFill="1" applyBorder="1" applyAlignment="1" applyProtection="1">
      <alignment horizontal="center" vertical="center"/>
      <protection hidden="1"/>
    </xf>
    <xf numFmtId="10" fontId="28" fillId="2" borderId="29" xfId="2" applyNumberFormat="1" applyFont="1" applyFill="1" applyBorder="1" applyAlignment="1" applyProtection="1">
      <alignment horizontal="center" vertical="center"/>
      <protection hidden="1"/>
    </xf>
    <xf numFmtId="10" fontId="28" fillId="2" borderId="62" xfId="2" applyNumberFormat="1" applyFont="1" applyFill="1" applyBorder="1" applyAlignment="1" applyProtection="1">
      <alignment horizontal="center" vertical="center"/>
      <protection hidden="1"/>
    </xf>
    <xf numFmtId="164" fontId="28" fillId="2" borderId="35" xfId="0" applyNumberFormat="1" applyFont="1" applyFill="1" applyBorder="1" applyAlignment="1" applyProtection="1">
      <alignment horizontal="center" vertical="center"/>
      <protection hidden="1"/>
    </xf>
    <xf numFmtId="164" fontId="25" fillId="0" borderId="23" xfId="0" applyNumberFormat="1" applyFont="1" applyBorder="1" applyAlignment="1" applyProtection="1">
      <alignment horizontal="center" vertical="center"/>
      <protection locked="0" hidden="1"/>
    </xf>
    <xf numFmtId="164" fontId="28" fillId="2" borderId="8" xfId="0" applyNumberFormat="1" applyFont="1" applyFill="1" applyBorder="1" applyAlignment="1" applyProtection="1">
      <alignment horizontal="center" vertical="center"/>
      <protection hidden="1"/>
    </xf>
    <xf numFmtId="164" fontId="28" fillId="2" borderId="9" xfId="0" applyNumberFormat="1" applyFont="1" applyFill="1" applyBorder="1" applyAlignment="1" applyProtection="1">
      <alignment horizontal="center" vertical="center"/>
      <protection hidden="1"/>
    </xf>
    <xf numFmtId="164" fontId="28" fillId="2" borderId="29" xfId="0" applyNumberFormat="1" applyFont="1" applyFill="1" applyBorder="1" applyAlignment="1" applyProtection="1">
      <alignment horizontal="center" vertical="center"/>
      <protection hidden="1"/>
    </xf>
    <xf numFmtId="10" fontId="27" fillId="2" borderId="62" xfId="2" applyNumberFormat="1" applyFont="1" applyFill="1" applyBorder="1" applyAlignment="1" applyProtection="1">
      <alignment horizontal="center" vertical="center" wrapText="1"/>
      <protection hidden="1"/>
    </xf>
    <xf numFmtId="164" fontId="28" fillId="2" borderId="62" xfId="0" applyNumberFormat="1" applyFont="1" applyFill="1" applyBorder="1" applyAlignment="1" applyProtection="1">
      <alignment horizontal="center" vertical="center"/>
      <protection hidden="1"/>
    </xf>
    <xf numFmtId="164" fontId="28" fillId="2" borderId="53" xfId="0" applyNumberFormat="1" applyFont="1" applyFill="1" applyBorder="1" applyAlignment="1" applyProtection="1">
      <alignment horizontal="center" vertical="center"/>
      <protection hidden="1"/>
    </xf>
    <xf numFmtId="10" fontId="28" fillId="2" borderId="31" xfId="2" applyNumberFormat="1" applyFont="1" applyFill="1" applyBorder="1" applyAlignment="1" applyProtection="1">
      <alignment horizontal="center" vertical="center"/>
      <protection hidden="1"/>
    </xf>
    <xf numFmtId="0" fontId="27" fillId="13" borderId="10" xfId="4" applyFont="1" applyFill="1" applyBorder="1" applyAlignment="1" applyProtection="1">
      <alignment horizontal="center" vertical="center" wrapText="1"/>
      <protection hidden="1"/>
    </xf>
    <xf numFmtId="0" fontId="27" fillId="2" borderId="59" xfId="4" applyFont="1" applyFill="1" applyBorder="1" applyAlignment="1" applyProtection="1">
      <alignment horizontal="center" vertical="center" wrapText="1"/>
      <protection hidden="1"/>
    </xf>
    <xf numFmtId="0" fontId="27" fillId="12" borderId="6" xfId="4" applyFont="1" applyFill="1" applyBorder="1" applyAlignment="1" applyProtection="1">
      <alignment horizontal="center" vertical="center" wrapText="1"/>
      <protection hidden="1"/>
    </xf>
    <xf numFmtId="164" fontId="25" fillId="0" borderId="26" xfId="0" applyNumberFormat="1" applyFont="1" applyFill="1" applyBorder="1" applyAlignment="1" applyProtection="1">
      <alignment horizontal="center" vertical="center"/>
      <protection locked="0" hidden="1"/>
    </xf>
    <xf numFmtId="164" fontId="25" fillId="0" borderId="8" xfId="0" applyNumberFormat="1" applyFont="1" applyFill="1" applyBorder="1" applyAlignment="1" applyProtection="1">
      <alignment horizontal="center" vertical="center"/>
      <protection locked="0" hidden="1"/>
    </xf>
    <xf numFmtId="0" fontId="0" fillId="0" borderId="0" xfId="0" applyFill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wrapText="1"/>
    </xf>
    <xf numFmtId="0" fontId="0" fillId="0" borderId="0" xfId="0" applyAlignment="1" applyProtection="1">
      <alignment horizontal="left" vertical="center"/>
    </xf>
    <xf numFmtId="0" fontId="3" fillId="0" borderId="73" xfId="0" applyFont="1" applyBorder="1" applyProtection="1">
      <protection hidden="1"/>
    </xf>
    <xf numFmtId="0" fontId="3" fillId="0" borderId="78" xfId="0" applyFont="1" applyBorder="1" applyProtection="1">
      <protection hidden="1"/>
    </xf>
    <xf numFmtId="0" fontId="3" fillId="0" borderId="75" xfId="0" applyFont="1" applyBorder="1" applyProtection="1">
      <protection hidden="1"/>
    </xf>
    <xf numFmtId="0" fontId="0" fillId="0" borderId="0" xfId="0" applyFill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Fill="1" applyAlignment="1" applyProtection="1">
      <alignment horizontal="center"/>
    </xf>
    <xf numFmtId="0" fontId="1" fillId="9" borderId="0" xfId="0" applyFont="1" applyFill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/>
    </xf>
    <xf numFmtId="0" fontId="0" fillId="0" borderId="34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34" xfId="0" applyFont="1" applyFill="1" applyBorder="1" applyAlignment="1" applyProtection="1">
      <alignment horizontal="left" wrapText="1"/>
    </xf>
    <xf numFmtId="0" fontId="0" fillId="0" borderId="0" xfId="0" applyFont="1" applyFill="1" applyAlignment="1" applyProtection="1">
      <alignment horizontal="left" wrapText="1"/>
    </xf>
    <xf numFmtId="0" fontId="1" fillId="5" borderId="0" xfId="0" applyFont="1" applyFill="1" applyAlignment="1" applyProtection="1">
      <alignment horizontal="center" vertical="center"/>
    </xf>
    <xf numFmtId="0" fontId="1" fillId="8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1" fillId="7" borderId="0" xfId="0" applyFont="1" applyFill="1" applyAlignment="1" applyProtection="1">
      <alignment horizontal="center" vertical="center"/>
    </xf>
    <xf numFmtId="0" fontId="1" fillId="6" borderId="0" xfId="0" applyFont="1" applyFill="1" applyAlignment="1" applyProtection="1">
      <alignment horizontal="center" vertical="center"/>
    </xf>
    <xf numFmtId="164" fontId="3" fillId="0" borderId="32" xfId="0" applyNumberFormat="1" applyFont="1" applyBorder="1" applyAlignment="1" applyProtection="1">
      <alignment horizontal="center" vertical="center"/>
      <protection locked="0" hidden="1"/>
    </xf>
    <xf numFmtId="164" fontId="3" fillId="0" borderId="6" xfId="0" applyNumberFormat="1" applyFont="1" applyBorder="1" applyAlignment="1" applyProtection="1">
      <alignment horizontal="center" vertical="center"/>
      <protection locked="0" hidden="1"/>
    </xf>
    <xf numFmtId="0" fontId="22" fillId="0" borderId="0" xfId="4" applyFont="1" applyFill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4" fillId="13" borderId="61" xfId="4" applyFont="1" applyFill="1" applyBorder="1" applyAlignment="1" applyProtection="1">
      <alignment horizontal="center" vertical="center" wrapText="1"/>
      <protection hidden="1"/>
    </xf>
    <xf numFmtId="0" fontId="4" fillId="13" borderId="8" xfId="4" applyFont="1" applyFill="1" applyBorder="1" applyAlignment="1" applyProtection="1">
      <alignment horizontal="center" vertical="center" wrapText="1"/>
      <protection hidden="1"/>
    </xf>
    <xf numFmtId="0" fontId="4" fillId="14" borderId="64" xfId="4" applyNumberFormat="1" applyFont="1" applyFill="1" applyBorder="1" applyAlignment="1" applyProtection="1">
      <alignment horizontal="center" vertical="center" wrapText="1"/>
      <protection hidden="1"/>
    </xf>
    <xf numFmtId="0" fontId="4" fillId="14" borderId="65" xfId="4" applyNumberFormat="1" applyFont="1" applyFill="1" applyBorder="1" applyAlignment="1" applyProtection="1">
      <alignment horizontal="center" vertical="center" wrapText="1"/>
      <protection hidden="1"/>
    </xf>
    <xf numFmtId="0" fontId="4" fillId="14" borderId="66" xfId="4" applyNumberFormat="1" applyFont="1" applyFill="1" applyBorder="1" applyAlignment="1" applyProtection="1">
      <alignment horizontal="center" vertical="center" wrapText="1"/>
      <protection hidden="1"/>
    </xf>
    <xf numFmtId="0" fontId="4" fillId="14" borderId="23" xfId="4" applyNumberFormat="1" applyFont="1" applyFill="1" applyBorder="1" applyAlignment="1" applyProtection="1">
      <alignment horizontal="center" vertical="center" wrapText="1"/>
      <protection hidden="1"/>
    </xf>
    <xf numFmtId="0" fontId="4" fillId="12" borderId="27" xfId="0" applyFont="1" applyFill="1" applyBorder="1" applyAlignment="1" applyProtection="1">
      <alignment horizontal="center" vertical="center"/>
      <protection hidden="1"/>
    </xf>
    <xf numFmtId="0" fontId="4" fillId="2" borderId="2" xfId="4" applyFont="1" applyFill="1" applyBorder="1" applyAlignment="1" applyProtection="1">
      <alignment horizontal="center" vertical="center" wrapText="1"/>
      <protection hidden="1"/>
    </xf>
    <xf numFmtId="0" fontId="4" fillId="2" borderId="15" xfId="4" applyFont="1" applyFill="1" applyBorder="1" applyAlignment="1" applyProtection="1">
      <alignment horizontal="center" vertical="center" wrapText="1"/>
      <protection hidden="1"/>
    </xf>
    <xf numFmtId="0" fontId="4" fillId="2" borderId="50" xfId="0" applyFont="1" applyFill="1" applyBorder="1" applyAlignment="1" applyProtection="1">
      <alignment horizontal="center" vertical="center" wrapText="1"/>
      <protection hidden="1"/>
    </xf>
    <xf numFmtId="0" fontId="4" fillId="2" borderId="12" xfId="0" applyFont="1" applyFill="1" applyBorder="1" applyAlignment="1" applyProtection="1">
      <alignment horizontal="center" vertical="center" wrapText="1"/>
      <protection hidden="1"/>
    </xf>
    <xf numFmtId="0" fontId="4" fillId="2" borderId="47" xfId="0" applyFont="1" applyFill="1" applyBorder="1" applyAlignment="1" applyProtection="1">
      <alignment horizontal="center" vertical="center" wrapText="1"/>
      <protection hidden="1"/>
    </xf>
    <xf numFmtId="0" fontId="4" fillId="2" borderId="11" xfId="4" applyFont="1" applyFill="1" applyBorder="1" applyAlignment="1" applyProtection="1">
      <alignment horizontal="center" vertical="center" wrapText="1"/>
      <protection hidden="1"/>
    </xf>
    <xf numFmtId="0" fontId="4" fillId="2" borderId="22" xfId="4" applyFont="1" applyFill="1" applyBorder="1" applyAlignment="1" applyProtection="1">
      <alignment horizontal="center" vertical="center" wrapText="1"/>
      <protection hidden="1"/>
    </xf>
    <xf numFmtId="0" fontId="10" fillId="0" borderId="5" xfId="0" applyFont="1" applyFill="1" applyBorder="1" applyAlignment="1" applyProtection="1">
      <alignment horizontal="center" vertical="center"/>
      <protection locked="0" hidden="1"/>
    </xf>
    <xf numFmtId="0" fontId="10" fillId="0" borderId="27" xfId="0" applyFont="1" applyFill="1" applyBorder="1" applyAlignment="1" applyProtection="1">
      <alignment horizontal="center" vertical="center"/>
      <protection locked="0" hidden="1"/>
    </xf>
    <xf numFmtId="0" fontId="10" fillId="0" borderId="6" xfId="0" applyFont="1" applyFill="1" applyBorder="1" applyAlignment="1" applyProtection="1">
      <alignment horizontal="center" vertical="center"/>
      <protection locked="0" hidden="1"/>
    </xf>
    <xf numFmtId="0" fontId="3" fillId="0" borderId="5" xfId="0" applyFont="1" applyBorder="1" applyAlignment="1" applyProtection="1">
      <alignment horizontal="center" vertical="center" wrapText="1"/>
      <protection locked="0" hidden="1"/>
    </xf>
    <xf numFmtId="0" fontId="3" fillId="0" borderId="27" xfId="0" applyFont="1" applyBorder="1" applyAlignment="1" applyProtection="1">
      <alignment horizontal="center" vertical="center" wrapText="1"/>
      <protection locked="0" hidden="1"/>
    </xf>
    <xf numFmtId="0" fontId="3" fillId="0" borderId="6" xfId="0" applyFont="1" applyBorder="1" applyAlignment="1" applyProtection="1">
      <alignment horizontal="center" vertical="center" wrapText="1"/>
      <protection locked="0" hidden="1"/>
    </xf>
    <xf numFmtId="0" fontId="4" fillId="2" borderId="49" xfId="4" applyFont="1" applyFill="1" applyBorder="1" applyAlignment="1" applyProtection="1">
      <alignment horizontal="center" vertical="center" wrapText="1"/>
      <protection hidden="1"/>
    </xf>
    <xf numFmtId="0" fontId="4" fillId="2" borderId="26" xfId="4" applyFont="1" applyFill="1" applyBorder="1" applyAlignment="1" applyProtection="1">
      <alignment horizontal="center" vertical="center" wrapText="1"/>
      <protection hidden="1"/>
    </xf>
    <xf numFmtId="0" fontId="23" fillId="0" borderId="0" xfId="0" applyFont="1" applyFill="1" applyAlignment="1" applyProtection="1">
      <alignment horizontal="left" vertical="center" wrapText="1"/>
    </xf>
    <xf numFmtId="0" fontId="14" fillId="0" borderId="27" xfId="0" applyFont="1" applyFill="1" applyBorder="1" applyAlignment="1" applyProtection="1">
      <alignment horizontal="center" wrapText="1"/>
      <protection hidden="1"/>
    </xf>
    <xf numFmtId="0" fontId="14" fillId="0" borderId="6" xfId="0" applyFont="1" applyFill="1" applyBorder="1" applyAlignment="1" applyProtection="1">
      <alignment horizontal="center" wrapText="1"/>
      <protection hidden="1"/>
    </xf>
    <xf numFmtId="0" fontId="14" fillId="0" borderId="27" xfId="0" applyFont="1" applyBorder="1" applyAlignment="1" applyProtection="1">
      <alignment horizontal="center" wrapText="1"/>
      <protection hidden="1"/>
    </xf>
    <xf numFmtId="0" fontId="14" fillId="0" borderId="6" xfId="0" applyFont="1" applyBorder="1" applyAlignment="1" applyProtection="1">
      <alignment horizontal="center" wrapText="1"/>
      <protection hidden="1"/>
    </xf>
    <xf numFmtId="164" fontId="14" fillId="0" borderId="36" xfId="0" applyNumberFormat="1" applyFont="1" applyFill="1" applyBorder="1" applyAlignment="1" applyProtection="1">
      <alignment horizontal="center" vertical="center" wrapText="1"/>
      <protection hidden="1"/>
    </xf>
    <xf numFmtId="164" fontId="26" fillId="2" borderId="7" xfId="0" applyNumberFormat="1" applyFont="1" applyFill="1" applyBorder="1" applyAlignment="1" applyProtection="1">
      <alignment horizontal="center" vertical="center"/>
      <protection hidden="1"/>
    </xf>
    <xf numFmtId="164" fontId="26" fillId="2" borderId="1" xfId="0" applyNumberFormat="1" applyFont="1" applyFill="1" applyBorder="1" applyAlignment="1" applyProtection="1">
      <alignment horizontal="center" vertical="center"/>
      <protection hidden="1"/>
    </xf>
    <xf numFmtId="164" fontId="26" fillId="2" borderId="1" xfId="3" applyNumberFormat="1" applyFont="1" applyFill="1" applyBorder="1" applyAlignment="1" applyProtection="1">
      <alignment horizontal="center" vertical="center"/>
      <protection hidden="1"/>
    </xf>
    <xf numFmtId="164" fontId="25" fillId="2" borderId="7" xfId="0" applyNumberFormat="1" applyFont="1" applyFill="1" applyBorder="1" applyAlignment="1" applyProtection="1">
      <alignment horizontal="center" vertical="center"/>
      <protection hidden="1"/>
    </xf>
    <xf numFmtId="164" fontId="25" fillId="2" borderId="1" xfId="0" applyNumberFormat="1" applyFont="1" applyFill="1" applyBorder="1" applyAlignment="1" applyProtection="1">
      <alignment horizontal="center" vertical="center"/>
      <protection hidden="1"/>
    </xf>
    <xf numFmtId="164" fontId="25" fillId="2" borderId="1" xfId="3" applyNumberFormat="1" applyFont="1" applyFill="1" applyBorder="1" applyAlignment="1" applyProtection="1">
      <alignment horizontal="center" vertical="center"/>
      <protection hidden="1"/>
    </xf>
    <xf numFmtId="0" fontId="27" fillId="13" borderId="5" xfId="4" applyFont="1" applyFill="1" applyBorder="1" applyAlignment="1" applyProtection="1">
      <alignment horizontal="center" vertical="center" wrapText="1"/>
      <protection hidden="1"/>
    </xf>
    <xf numFmtId="0" fontId="27" fillId="13" borderId="54" xfId="4" applyFont="1" applyFill="1" applyBorder="1" applyAlignment="1" applyProtection="1">
      <alignment horizontal="center" vertical="center" wrapText="1"/>
      <protection hidden="1"/>
    </xf>
    <xf numFmtId="0" fontId="4" fillId="16" borderId="28" xfId="0" applyFont="1" applyFill="1" applyBorder="1" applyAlignment="1" applyProtection="1">
      <alignment horizontal="center" vertical="center" wrapText="1"/>
      <protection hidden="1"/>
    </xf>
    <xf numFmtId="0" fontId="4" fillId="16" borderId="70" xfId="0" applyFont="1" applyFill="1" applyBorder="1" applyAlignment="1" applyProtection="1">
      <alignment horizontal="center" vertical="center" wrapText="1"/>
      <protection hidden="1"/>
    </xf>
    <xf numFmtId="0" fontId="4" fillId="16" borderId="55" xfId="0" applyFont="1" applyFill="1" applyBorder="1" applyAlignment="1" applyProtection="1">
      <alignment horizontal="center" vertical="center" wrapText="1"/>
      <protection hidden="1"/>
    </xf>
    <xf numFmtId="0" fontId="4" fillId="13" borderId="12" xfId="4" applyFont="1" applyFill="1" applyBorder="1" applyAlignment="1" applyProtection="1">
      <alignment horizontal="center" vertical="center" wrapText="1"/>
      <protection hidden="1"/>
    </xf>
    <xf numFmtId="0" fontId="4" fillId="13" borderId="47" xfId="4" applyFont="1" applyFill="1" applyBorder="1" applyAlignment="1" applyProtection="1">
      <alignment horizontal="center" vertical="center" wrapText="1"/>
      <protection hidden="1"/>
    </xf>
    <xf numFmtId="164" fontId="28" fillId="2" borderId="11" xfId="0" applyNumberFormat="1" applyFont="1" applyFill="1" applyBorder="1" applyAlignment="1" applyProtection="1">
      <alignment horizontal="center" vertical="center"/>
      <protection hidden="1"/>
    </xf>
    <xf numFmtId="164" fontId="28" fillId="2" borderId="68" xfId="0" applyNumberFormat="1" applyFont="1" applyFill="1" applyBorder="1" applyAlignment="1" applyProtection="1">
      <alignment horizontal="center" vertical="center"/>
      <protection hidden="1"/>
    </xf>
    <xf numFmtId="164" fontId="28" fillId="2" borderId="71" xfId="0" applyNumberFormat="1" applyFont="1" applyFill="1" applyBorder="1" applyAlignment="1" applyProtection="1">
      <alignment horizontal="center" vertical="center"/>
      <protection hidden="1"/>
    </xf>
    <xf numFmtId="164" fontId="28" fillId="2" borderId="52" xfId="0" applyNumberFormat="1" applyFont="1" applyFill="1" applyBorder="1" applyAlignment="1" applyProtection="1">
      <alignment horizontal="center" vertical="center"/>
      <protection hidden="1"/>
    </xf>
    <xf numFmtId="0" fontId="10" fillId="0" borderId="3" xfId="0" applyFont="1" applyFill="1" applyBorder="1" applyAlignment="1" applyProtection="1">
      <alignment horizontal="left"/>
      <protection hidden="1"/>
    </xf>
    <xf numFmtId="0" fontId="20" fillId="0" borderId="5" xfId="0" applyFont="1" applyFill="1" applyBorder="1" applyAlignment="1" applyProtection="1">
      <alignment horizontal="center" vertical="center"/>
      <protection locked="0" hidden="1"/>
    </xf>
    <xf numFmtId="0" fontId="20" fillId="0" borderId="27" xfId="0" applyFont="1" applyFill="1" applyBorder="1" applyAlignment="1" applyProtection="1">
      <alignment horizontal="center" vertical="center"/>
      <protection locked="0" hidden="1"/>
    </xf>
    <xf numFmtId="0" fontId="20" fillId="0" borderId="6" xfId="0" applyFont="1" applyFill="1" applyBorder="1" applyAlignment="1" applyProtection="1">
      <alignment horizontal="center" vertical="center"/>
      <protection locked="0" hidden="1"/>
    </xf>
    <xf numFmtId="0" fontId="4" fillId="2" borderId="1" xfId="4" applyFont="1" applyFill="1" applyBorder="1" applyAlignment="1" applyProtection="1">
      <alignment horizontal="center" vertical="center" wrapText="1"/>
      <protection hidden="1"/>
    </xf>
    <xf numFmtId="0" fontId="4" fillId="2" borderId="5" xfId="4" applyFont="1" applyFill="1" applyBorder="1" applyAlignment="1" applyProtection="1">
      <alignment horizontal="center" vertical="center" wrapText="1"/>
      <protection hidden="1"/>
    </xf>
    <xf numFmtId="0" fontId="4" fillId="12" borderId="6" xfId="0" applyFont="1" applyFill="1" applyBorder="1" applyAlignment="1" applyProtection="1">
      <alignment horizontal="center" vertical="center" wrapText="1"/>
      <protection hidden="1"/>
    </xf>
    <xf numFmtId="0" fontId="4" fillId="12" borderId="1" xfId="0" applyFont="1" applyFill="1" applyBorder="1" applyAlignment="1" applyProtection="1">
      <alignment horizontal="center" vertical="center" wrapText="1"/>
      <protection hidden="1"/>
    </xf>
    <xf numFmtId="0" fontId="4" fillId="12" borderId="5" xfId="0" applyFont="1" applyFill="1" applyBorder="1" applyAlignment="1" applyProtection="1">
      <alignment horizontal="center" vertical="center" wrapText="1"/>
      <protection hidden="1"/>
    </xf>
    <xf numFmtId="0" fontId="4" fillId="8" borderId="59" xfId="0" applyFont="1" applyFill="1" applyBorder="1" applyAlignment="1" applyProtection="1">
      <alignment horizontal="center" vertical="center" wrapText="1"/>
      <protection hidden="1"/>
    </xf>
    <xf numFmtId="0" fontId="4" fillId="8" borderId="60" xfId="0" applyFont="1" applyFill="1" applyBorder="1" applyAlignment="1" applyProtection="1">
      <alignment horizontal="center" vertical="center" wrapText="1"/>
      <protection hidden="1"/>
    </xf>
    <xf numFmtId="0" fontId="4" fillId="8" borderId="61" xfId="0" applyFont="1" applyFill="1" applyBorder="1" applyAlignment="1" applyProtection="1">
      <alignment horizontal="center" vertical="center" wrapText="1"/>
      <protection hidden="1"/>
    </xf>
    <xf numFmtId="0" fontId="4" fillId="8" borderId="32" xfId="0" applyFont="1" applyFill="1" applyBorder="1" applyAlignment="1" applyProtection="1">
      <alignment horizontal="center" vertical="center" wrapText="1"/>
      <protection hidden="1"/>
    </xf>
    <xf numFmtId="0" fontId="4" fillId="8" borderId="54" xfId="0" applyFont="1" applyFill="1" applyBorder="1" applyAlignment="1" applyProtection="1">
      <alignment horizontal="center" vertical="center" wrapText="1"/>
      <protection hidden="1"/>
    </xf>
    <xf numFmtId="0" fontId="4" fillId="14" borderId="36" xfId="4" applyFont="1" applyFill="1" applyBorder="1" applyAlignment="1" applyProtection="1">
      <alignment horizontal="center" vertical="center" wrapText="1"/>
      <protection hidden="1"/>
    </xf>
    <xf numFmtId="0" fontId="4" fillId="14" borderId="57" xfId="4" applyFont="1" applyFill="1" applyBorder="1" applyAlignment="1" applyProtection="1">
      <alignment horizontal="center" vertical="center" wrapText="1"/>
      <protection hidden="1"/>
    </xf>
    <xf numFmtId="0" fontId="4" fillId="14" borderId="3" xfId="4" applyFont="1" applyFill="1" applyBorder="1" applyAlignment="1" applyProtection="1">
      <alignment horizontal="center" vertical="center" wrapText="1"/>
      <protection hidden="1"/>
    </xf>
    <xf numFmtId="0" fontId="4" fillId="14" borderId="58" xfId="4" applyFont="1" applyFill="1" applyBorder="1" applyAlignment="1" applyProtection="1">
      <alignment horizontal="center" vertical="center" wrapText="1"/>
      <protection hidden="1"/>
    </xf>
    <xf numFmtId="0" fontId="22" fillId="0" borderId="0" xfId="4" applyFont="1" applyFill="1" applyAlignment="1" applyProtection="1">
      <alignment horizontal="left" vertical="center" wrapText="1"/>
      <protection hidden="1"/>
    </xf>
    <xf numFmtId="0" fontId="4" fillId="2" borderId="16" xfId="0" applyFont="1" applyFill="1" applyBorder="1" applyAlignment="1" applyProtection="1">
      <alignment horizontal="center" vertical="center" wrapText="1"/>
      <protection hidden="1"/>
    </xf>
    <xf numFmtId="0" fontId="4" fillId="2" borderId="17" xfId="0" applyFont="1" applyFill="1" applyBorder="1" applyAlignment="1" applyProtection="1">
      <alignment horizontal="center" vertical="center" wrapText="1"/>
      <protection hidden="1"/>
    </xf>
    <xf numFmtId="0" fontId="4" fillId="2" borderId="51" xfId="0" applyFont="1" applyFill="1" applyBorder="1" applyAlignment="1" applyProtection="1">
      <alignment horizontal="center" vertical="center" wrapText="1"/>
      <protection hidden="1"/>
    </xf>
    <xf numFmtId="0" fontId="4" fillId="2" borderId="52" xfId="0" applyFont="1" applyFill="1" applyBorder="1" applyAlignment="1" applyProtection="1">
      <alignment horizontal="center" vertical="center" wrapText="1"/>
      <protection hidden="1"/>
    </xf>
    <xf numFmtId="0" fontId="23" fillId="0" borderId="0" xfId="0" applyFont="1" applyFill="1" applyAlignment="1" applyProtection="1">
      <alignment horizontal="left" vertical="center" wrapText="1"/>
      <protection hidden="1"/>
    </xf>
    <xf numFmtId="0" fontId="14" fillId="0" borderId="36" xfId="0" applyFont="1" applyBorder="1" applyAlignment="1" applyProtection="1">
      <alignment horizontal="center" vertical="center" wrapText="1"/>
      <protection hidden="1"/>
    </xf>
    <xf numFmtId="164" fontId="27" fillId="0" borderId="67" xfId="0" applyNumberFormat="1" applyFont="1" applyFill="1" applyBorder="1" applyAlignment="1" applyProtection="1">
      <alignment horizontal="center" vertical="center"/>
      <protection locked="0" hidden="1"/>
    </xf>
    <xf numFmtId="164" fontId="27" fillId="0" borderId="68" xfId="0" applyNumberFormat="1" applyFont="1" applyFill="1" applyBorder="1" applyAlignment="1" applyProtection="1">
      <alignment horizontal="center" vertical="center"/>
      <protection locked="0" hidden="1"/>
    </xf>
    <xf numFmtId="164" fontId="29" fillId="2" borderId="56" xfId="0" applyNumberFormat="1" applyFont="1" applyFill="1" applyBorder="1" applyAlignment="1" applyProtection="1">
      <alignment horizontal="center" vertical="center" wrapText="1"/>
      <protection hidden="1"/>
    </xf>
    <xf numFmtId="164" fontId="29" fillId="2" borderId="69" xfId="0" applyNumberFormat="1" applyFont="1" applyFill="1" applyBorder="1" applyAlignment="1" applyProtection="1">
      <alignment horizontal="center" vertical="center" wrapText="1"/>
      <protection hidden="1"/>
    </xf>
    <xf numFmtId="164" fontId="27" fillId="2" borderId="56" xfId="0" applyNumberFormat="1" applyFont="1" applyFill="1" applyBorder="1" applyAlignment="1" applyProtection="1">
      <alignment horizontal="center" vertical="top"/>
      <protection hidden="1"/>
    </xf>
    <xf numFmtId="164" fontId="27" fillId="2" borderId="69" xfId="0" applyNumberFormat="1" applyFont="1" applyFill="1" applyBorder="1" applyAlignment="1" applyProtection="1">
      <alignment horizontal="center" vertical="top"/>
      <protection hidden="1"/>
    </xf>
    <xf numFmtId="164" fontId="27" fillId="2" borderId="66" xfId="0" applyNumberFormat="1" applyFont="1" applyFill="1" applyBorder="1" applyAlignment="1" applyProtection="1">
      <alignment horizontal="center" vertical="top"/>
      <protection hidden="1"/>
    </xf>
    <xf numFmtId="164" fontId="27" fillId="2" borderId="58" xfId="0" applyNumberFormat="1" applyFont="1" applyFill="1" applyBorder="1" applyAlignment="1" applyProtection="1">
      <alignment horizontal="center" vertical="top"/>
      <protection hidden="1"/>
    </xf>
    <xf numFmtId="0" fontId="21" fillId="0" borderId="0" xfId="0" applyFont="1" applyAlignment="1" applyProtection="1">
      <alignment horizontal="left" vertical="center" wrapText="1"/>
      <protection hidden="1"/>
    </xf>
    <xf numFmtId="0" fontId="27" fillId="14" borderId="36" xfId="4" applyFont="1" applyFill="1" applyBorder="1" applyAlignment="1" applyProtection="1">
      <alignment horizontal="center" vertical="center" wrapText="1"/>
      <protection hidden="1"/>
    </xf>
    <xf numFmtId="0" fontId="27" fillId="14" borderId="57" xfId="4" applyFont="1" applyFill="1" applyBorder="1" applyAlignment="1" applyProtection="1">
      <alignment horizontal="center" vertical="center" wrapText="1"/>
      <protection hidden="1"/>
    </xf>
    <xf numFmtId="0" fontId="27" fillId="14" borderId="3" xfId="4" applyFont="1" applyFill="1" applyBorder="1" applyAlignment="1" applyProtection="1">
      <alignment horizontal="center" vertical="center" wrapText="1"/>
      <protection hidden="1"/>
    </xf>
    <xf numFmtId="0" fontId="27" fillId="14" borderId="58" xfId="4" applyFont="1" applyFill="1" applyBorder="1" applyAlignment="1" applyProtection="1">
      <alignment horizontal="center" vertical="center" wrapText="1"/>
      <protection hidden="1"/>
    </xf>
    <xf numFmtId="0" fontId="17" fillId="0" borderId="0" xfId="0" applyFont="1" applyAlignment="1" applyProtection="1">
      <alignment horizontal="center"/>
      <protection hidden="1"/>
    </xf>
    <xf numFmtId="0" fontId="4" fillId="10" borderId="38" xfId="4" applyFont="1" applyFill="1" applyBorder="1" applyAlignment="1" applyProtection="1">
      <alignment horizontal="center" vertical="center" wrapText="1"/>
      <protection hidden="1"/>
    </xf>
    <xf numFmtId="0" fontId="4" fillId="10" borderId="24" xfId="4" applyFont="1" applyFill="1" applyBorder="1" applyAlignment="1" applyProtection="1">
      <alignment horizontal="center" vertical="center" wrapText="1"/>
      <protection hidden="1"/>
    </xf>
    <xf numFmtId="0" fontId="4" fillId="10" borderId="44" xfId="4" applyFont="1" applyFill="1" applyBorder="1" applyAlignment="1" applyProtection="1">
      <alignment horizontal="center" vertical="center" wrapText="1"/>
      <protection hidden="1"/>
    </xf>
    <xf numFmtId="0" fontId="4" fillId="10" borderId="39" xfId="4" applyFont="1" applyFill="1" applyBorder="1" applyAlignment="1" applyProtection="1">
      <alignment horizontal="center" vertical="center" wrapText="1"/>
      <protection hidden="1"/>
    </xf>
    <xf numFmtId="0" fontId="4" fillId="10" borderId="0" xfId="4" applyFont="1" applyFill="1" applyBorder="1" applyAlignment="1" applyProtection="1">
      <alignment horizontal="center" vertical="center" wrapText="1"/>
      <protection hidden="1"/>
    </xf>
    <xf numFmtId="0" fontId="4" fillId="10" borderId="45" xfId="4" applyFont="1" applyFill="1" applyBorder="1" applyAlignment="1" applyProtection="1">
      <alignment horizontal="center" vertical="center" wrapText="1"/>
      <protection hidden="1"/>
    </xf>
    <xf numFmtId="0" fontId="4" fillId="10" borderId="41" xfId="0" applyFont="1" applyFill="1" applyBorder="1" applyAlignment="1" applyProtection="1">
      <alignment horizontal="center" vertical="center" wrapText="1"/>
      <protection hidden="1"/>
    </xf>
    <xf numFmtId="0" fontId="4" fillId="10" borderId="27" xfId="0" applyFont="1" applyFill="1" applyBorder="1" applyAlignment="1" applyProtection="1">
      <alignment horizontal="center" vertical="center" wrapText="1"/>
      <protection hidden="1"/>
    </xf>
    <xf numFmtId="0" fontId="4" fillId="10" borderId="46" xfId="0" applyFont="1" applyFill="1" applyBorder="1" applyAlignment="1" applyProtection="1">
      <alignment horizontal="center" vertical="center" wrapText="1"/>
      <protection hidden="1"/>
    </xf>
    <xf numFmtId="0" fontId="4" fillId="2" borderId="19" xfId="4" applyFont="1" applyFill="1" applyBorder="1" applyAlignment="1" applyProtection="1">
      <alignment horizontal="center" vertical="center" wrapText="1"/>
      <protection hidden="1"/>
    </xf>
    <xf numFmtId="0" fontId="4" fillId="2" borderId="24" xfId="4" applyFont="1" applyFill="1" applyBorder="1" applyAlignment="1" applyProtection="1">
      <alignment horizontal="center" vertical="center" wrapText="1"/>
      <protection hidden="1"/>
    </xf>
    <xf numFmtId="0" fontId="4" fillId="2" borderId="0" xfId="4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10" fillId="0" borderId="3" xfId="0" applyFont="1" applyBorder="1" applyAlignment="1" applyProtection="1">
      <alignment horizontal="left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20" fillId="2" borderId="1" xfId="4" applyFont="1" applyFill="1" applyBorder="1" applyAlignment="1" applyProtection="1">
      <alignment horizontal="left"/>
      <protection hidden="1"/>
    </xf>
    <xf numFmtId="0" fontId="3" fillId="3" borderId="1" xfId="0" applyNumberFormat="1" applyFon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/>
      <protection hidden="1"/>
    </xf>
    <xf numFmtId="0" fontId="16" fillId="2" borderId="0" xfId="0" applyFont="1" applyFill="1" applyAlignment="1" applyProtection="1">
      <alignment horizontal="center" vertical="center" wrapText="1"/>
      <protection hidden="1"/>
    </xf>
    <xf numFmtId="0" fontId="4" fillId="2" borderId="20" xfId="4" applyFont="1" applyFill="1" applyBorder="1" applyAlignment="1" applyProtection="1">
      <alignment horizontal="center" vertical="center" wrapText="1"/>
      <protection hidden="1"/>
    </xf>
    <xf numFmtId="0" fontId="4" fillId="2" borderId="21" xfId="4" applyFont="1" applyFill="1" applyBorder="1" applyAlignment="1" applyProtection="1">
      <alignment horizontal="center" vertical="center" wrapText="1"/>
      <protection hidden="1"/>
    </xf>
    <xf numFmtId="0" fontId="4" fillId="2" borderId="3" xfId="4" applyFont="1" applyFill="1" applyBorder="1" applyAlignment="1" applyProtection="1">
      <alignment horizontal="center" vertical="center" wrapText="1"/>
      <protection hidden="1"/>
    </xf>
    <xf numFmtId="0" fontId="4" fillId="2" borderId="23" xfId="4" applyFont="1" applyFill="1" applyBorder="1" applyAlignment="1" applyProtection="1">
      <alignment horizontal="center" vertical="center" wrapText="1"/>
      <protection hidden="1"/>
    </xf>
    <xf numFmtId="0" fontId="4" fillId="2" borderId="25" xfId="4" applyFont="1" applyFill="1" applyBorder="1" applyAlignment="1" applyProtection="1">
      <alignment horizontal="center"/>
      <protection hidden="1"/>
    </xf>
    <xf numFmtId="0" fontId="4" fillId="2" borderId="15" xfId="4" applyFont="1" applyFill="1" applyBorder="1" applyAlignment="1" applyProtection="1">
      <alignment horizontal="center"/>
      <protection hidden="1"/>
    </xf>
    <xf numFmtId="0" fontId="4" fillId="2" borderId="26" xfId="4" applyFont="1" applyFill="1" applyBorder="1" applyAlignment="1" applyProtection="1">
      <alignment horizontal="center"/>
      <protection hidden="1"/>
    </xf>
    <xf numFmtId="0" fontId="4" fillId="2" borderId="23" xfId="4" applyFont="1" applyFill="1" applyBorder="1" applyAlignment="1" applyProtection="1">
      <alignment horizontal="center"/>
      <protection hidden="1"/>
    </xf>
    <xf numFmtId="0" fontId="4" fillId="2" borderId="7" xfId="0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Alignment="1" applyProtection="1">
      <alignment horizontal="center"/>
      <protection hidden="1"/>
    </xf>
    <xf numFmtId="0" fontId="4" fillId="2" borderId="8" xfId="0" applyFont="1" applyFill="1" applyBorder="1" applyAlignment="1" applyProtection="1">
      <alignment horizontal="center"/>
      <protection hidden="1"/>
    </xf>
    <xf numFmtId="0" fontId="4" fillId="2" borderId="6" xfId="0" applyFont="1" applyFill="1" applyBorder="1" applyAlignment="1" applyProtection="1">
      <alignment horizontal="center"/>
      <protection hidden="1"/>
    </xf>
    <xf numFmtId="0" fontId="4" fillId="2" borderId="11" xfId="0" applyFont="1" applyFill="1" applyBorder="1" applyAlignment="1" applyProtection="1">
      <alignment horizontal="center" vertical="center" wrapText="1"/>
      <protection hidden="1"/>
    </xf>
    <xf numFmtId="0" fontId="4" fillId="2" borderId="24" xfId="0" applyFont="1" applyFill="1" applyBorder="1" applyAlignment="1" applyProtection="1">
      <alignment horizontal="center" vertical="center" wrapText="1"/>
      <protection hidden="1"/>
    </xf>
    <xf numFmtId="0" fontId="4" fillId="2" borderId="20" xfId="0" applyFont="1" applyFill="1" applyBorder="1" applyAlignment="1" applyProtection="1">
      <alignment horizontal="center" vertical="center" wrapText="1"/>
      <protection hidden="1"/>
    </xf>
    <xf numFmtId="0" fontId="4" fillId="2" borderId="22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23" xfId="0" applyFont="1" applyFill="1" applyBorder="1" applyAlignment="1" applyProtection="1">
      <alignment horizontal="center" vertical="center" wrapText="1"/>
      <protection hidden="1"/>
    </xf>
    <xf numFmtId="0" fontId="4" fillId="11" borderId="38" xfId="4" applyFont="1" applyFill="1" applyBorder="1" applyAlignment="1" applyProtection="1">
      <alignment horizontal="center" vertical="center" wrapText="1"/>
      <protection hidden="1"/>
    </xf>
    <xf numFmtId="0" fontId="4" fillId="11" borderId="39" xfId="4" applyFont="1" applyFill="1" applyBorder="1" applyAlignment="1" applyProtection="1">
      <alignment horizontal="center" vertical="center" wrapText="1"/>
      <protection hidden="1"/>
    </xf>
    <xf numFmtId="0" fontId="4" fillId="11" borderId="40" xfId="4" applyFont="1" applyFill="1" applyBorder="1" applyAlignment="1" applyProtection="1">
      <alignment horizontal="center" vertical="center" wrapText="1"/>
      <protection hidden="1"/>
    </xf>
    <xf numFmtId="0" fontId="16" fillId="2" borderId="39" xfId="0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14" xfId="0" applyFont="1" applyFill="1" applyBorder="1" applyAlignment="1" applyProtection="1">
      <alignment horizontal="center" vertical="center" wrapText="1"/>
      <protection hidden="1"/>
    </xf>
    <xf numFmtId="0" fontId="4" fillId="2" borderId="15" xfId="0" applyFont="1" applyFill="1" applyBorder="1" applyAlignment="1" applyProtection="1">
      <alignment horizontal="center" vertical="center" wrapText="1"/>
      <protection hidden="1"/>
    </xf>
    <xf numFmtId="0" fontId="22" fillId="0" borderId="0" xfId="4" applyFont="1" applyAlignment="1" applyProtection="1">
      <alignment horizontal="left" vertical="center" wrapText="1"/>
    </xf>
    <xf numFmtId="0" fontId="22" fillId="0" borderId="0" xfId="4" applyFont="1" applyAlignment="1" applyProtection="1">
      <alignment horizontal="left" vertical="center"/>
    </xf>
    <xf numFmtId="10" fontId="30" fillId="0" borderId="72" xfId="0" applyNumberFormat="1" applyFont="1" applyBorder="1" applyAlignment="1" applyProtection="1">
      <alignment horizontal="left" vertical="top" wrapText="1"/>
      <protection hidden="1"/>
    </xf>
    <xf numFmtId="10" fontId="30" fillId="0" borderId="73" xfId="0" applyNumberFormat="1" applyFont="1" applyBorder="1" applyAlignment="1" applyProtection="1">
      <alignment horizontal="left" vertical="top" wrapText="1"/>
      <protection hidden="1"/>
    </xf>
    <xf numFmtId="10" fontId="30" fillId="0" borderId="74" xfId="0" applyNumberFormat="1" applyFont="1" applyBorder="1" applyAlignment="1" applyProtection="1">
      <alignment horizontal="left" vertical="top" wrapText="1"/>
      <protection hidden="1"/>
    </xf>
    <xf numFmtId="10" fontId="30" fillId="0" borderId="75" xfId="0" applyNumberFormat="1" applyFont="1" applyBorder="1" applyAlignment="1" applyProtection="1">
      <alignment horizontal="left" vertical="top" wrapText="1"/>
      <protection hidden="1"/>
    </xf>
    <xf numFmtId="10" fontId="30" fillId="0" borderId="0" xfId="0" applyNumberFormat="1" applyFont="1" applyBorder="1" applyAlignment="1" applyProtection="1">
      <alignment horizontal="left" vertical="top" wrapText="1"/>
      <protection hidden="1"/>
    </xf>
    <xf numFmtId="10" fontId="30" fillId="0" borderId="76" xfId="0" applyNumberFormat="1" applyFont="1" applyBorder="1" applyAlignment="1" applyProtection="1">
      <alignment horizontal="left" vertical="top" wrapText="1"/>
      <protection hidden="1"/>
    </xf>
    <xf numFmtId="10" fontId="30" fillId="0" borderId="77" xfId="0" applyNumberFormat="1" applyFont="1" applyBorder="1" applyAlignment="1" applyProtection="1">
      <alignment horizontal="left" vertical="top" wrapText="1"/>
      <protection hidden="1"/>
    </xf>
    <xf numFmtId="10" fontId="30" fillId="0" borderId="78" xfId="0" applyNumberFormat="1" applyFont="1" applyBorder="1" applyAlignment="1" applyProtection="1">
      <alignment horizontal="left" vertical="top" wrapText="1"/>
      <protection hidden="1"/>
    </xf>
    <xf numFmtId="10" fontId="30" fillId="0" borderId="79" xfId="0" applyNumberFormat="1" applyFont="1" applyBorder="1" applyAlignment="1" applyProtection="1">
      <alignment horizontal="left" vertical="top" wrapText="1"/>
      <protection hidden="1"/>
    </xf>
    <xf numFmtId="0" fontId="10" fillId="2" borderId="1" xfId="0" applyFont="1" applyFill="1" applyBorder="1" applyAlignment="1" applyProtection="1">
      <alignment horizontal="left"/>
      <protection hidden="1"/>
    </xf>
    <xf numFmtId="0" fontId="4" fillId="2" borderId="14" xfId="4" applyFont="1" applyFill="1" applyBorder="1" applyAlignment="1" applyProtection="1">
      <alignment horizontal="center" vertical="center" wrapText="1"/>
      <protection hidden="1"/>
    </xf>
  </cellXfs>
  <cellStyles count="5">
    <cellStyle name="Coma" xfId="3" builtinId="3"/>
    <cellStyle name="Enllaç" xfId="4" builtinId="8"/>
    <cellStyle name="Moneda" xfId="1" builtinId="4"/>
    <cellStyle name="Normal" xfId="0" builtinId="0"/>
    <cellStyle name="Percentatge" xfId="2" builtinId="5"/>
  </cellStyles>
  <dxfs count="60"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color rgb="FFFF0000"/>
      </font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color rgb="FFFF0000"/>
      </font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color rgb="FFFF0000"/>
      </font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color rgb="FFFF0000"/>
      </font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color rgb="FFFF0000"/>
      </font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color rgb="FFFF0000"/>
      </font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color rgb="FFFF0000"/>
      </font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color rgb="FFFF0000"/>
      </font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color rgb="FFFF0000"/>
      </font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color rgb="FFFF0000"/>
      </font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color rgb="FFFF0000"/>
      </font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color rgb="FFFF0000"/>
      </font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color rgb="FFFF0000"/>
      </font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  <fill>
        <patternFill>
          <fgColor auto="1"/>
          <bgColor rgb="FFFFFF00"/>
        </patternFill>
      </fill>
    </dxf>
    <dxf>
      <font>
        <color rgb="FFFF0000"/>
      </font>
    </dxf>
    <dxf>
      <font>
        <b/>
        <i val="0"/>
        <color rgb="FFFF0000"/>
      </font>
      <fill>
        <patternFill>
          <fgColor auto="1"/>
          <bgColor rgb="FFFFFF00"/>
        </patternFill>
      </fill>
    </dxf>
  </dxfs>
  <tableStyles count="0" defaultTableStyle="TableStyleMedium2" defaultPivotStyle="PivotStyleLight16"/>
  <colors>
    <mruColors>
      <color rgb="FFF4F6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10.jpeg"/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246063</xdr:colOff>
      <xdr:row>1</xdr:row>
      <xdr:rowOff>70726</xdr:rowOff>
    </xdr:from>
    <xdr:to>
      <xdr:col>1</xdr:col>
      <xdr:colOff>746125</xdr:colOff>
      <xdr:row>3</xdr:row>
      <xdr:rowOff>71437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063" y="261226"/>
          <a:ext cx="1538287" cy="381711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</xdr:colOff>
      <xdr:row>0</xdr:row>
      <xdr:rowOff>87313</xdr:rowOff>
    </xdr:from>
    <xdr:to>
      <xdr:col>8</xdr:col>
      <xdr:colOff>913005</xdr:colOff>
      <xdr:row>3</xdr:row>
      <xdr:rowOff>146367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00000000-0008-0000-0000-000003000000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01137" y="87313"/>
          <a:ext cx="898718" cy="630554"/>
        </a:xfrm>
        <a:prstGeom prst="rect">
          <a:avLst/>
        </a:prstGeom>
      </xdr:spPr>
    </xdr:pic>
    <xdr:clientData/>
  </xdr:twoCellAnchor>
  <xdr:twoCellAnchor editAs="oneCell">
    <xdr:from>
      <xdr:col>2</xdr:col>
      <xdr:colOff>722312</xdr:colOff>
      <xdr:row>0</xdr:row>
      <xdr:rowOff>154914</xdr:rowOff>
    </xdr:from>
    <xdr:to>
      <xdr:col>3</xdr:col>
      <xdr:colOff>23812</xdr:colOff>
      <xdr:row>3</xdr:row>
      <xdr:rowOff>102744</xdr:rowOff>
    </xdr:to>
    <xdr:pic>
      <xdr:nvPicPr>
        <xdr:cNvPr id="4" name="Imatg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6137" y="154914"/>
          <a:ext cx="1597026" cy="5193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0</xdr:row>
      <xdr:rowOff>0</xdr:rowOff>
    </xdr:from>
    <xdr:ext cx="971549" cy="195566"/>
    <xdr:sp macro="" textlink="">
      <xdr:nvSpPr>
        <xdr:cNvPr id="22" name="QuadreDeTex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124450" y="0"/>
          <a:ext cx="971549" cy="195566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ca-ES" sz="7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14</xdr:col>
      <xdr:colOff>766884</xdr:colOff>
      <xdr:row>1</xdr:row>
      <xdr:rowOff>91552</xdr:rowOff>
    </xdr:from>
    <xdr:to>
      <xdr:col>15</xdr:col>
      <xdr:colOff>223391</xdr:colOff>
      <xdr:row>3</xdr:row>
      <xdr:rowOff>146050</xdr:rowOff>
    </xdr:to>
    <xdr:pic>
      <xdr:nvPicPr>
        <xdr:cNvPr id="20" name="Imatg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94534" y="269352"/>
          <a:ext cx="656657" cy="416448"/>
        </a:xfrm>
        <a:prstGeom prst="rect">
          <a:avLst/>
        </a:prstGeom>
      </xdr:spPr>
    </xdr:pic>
    <xdr:clientData/>
  </xdr:twoCellAnchor>
  <xdr:twoCellAnchor editAs="oneCell">
    <xdr:from>
      <xdr:col>15</xdr:col>
      <xdr:colOff>441570</xdr:colOff>
      <xdr:row>1</xdr:row>
      <xdr:rowOff>118680</xdr:rowOff>
    </xdr:from>
    <xdr:to>
      <xdr:col>17</xdr:col>
      <xdr:colOff>1708</xdr:colOff>
      <xdr:row>3</xdr:row>
      <xdr:rowOff>124604</xdr:rowOff>
    </xdr:to>
    <xdr:pic>
      <xdr:nvPicPr>
        <xdr:cNvPr id="7" name="Imatge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69370" y="296480"/>
          <a:ext cx="1258764" cy="367874"/>
        </a:xfrm>
        <a:prstGeom prst="rect">
          <a:avLst/>
        </a:prstGeom>
      </xdr:spPr>
    </xdr:pic>
    <xdr:clientData/>
  </xdr:twoCellAnchor>
  <xdr:twoCellAnchor editAs="oneCell">
    <xdr:from>
      <xdr:col>12</xdr:col>
      <xdr:colOff>29308</xdr:colOff>
      <xdr:row>2</xdr:row>
      <xdr:rowOff>24593</xdr:rowOff>
    </xdr:from>
    <xdr:to>
      <xdr:col>13</xdr:col>
      <xdr:colOff>451013</xdr:colOff>
      <xdr:row>3</xdr:row>
      <xdr:rowOff>97426</xdr:rowOff>
    </xdr:to>
    <xdr:pic>
      <xdr:nvPicPr>
        <xdr:cNvPr id="9" name="Imatg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5673" y="361631"/>
          <a:ext cx="1289539" cy="3204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0</xdr:colOff>
      <xdr:row>0</xdr:row>
      <xdr:rowOff>0</xdr:rowOff>
    </xdr:from>
    <xdr:ext cx="971549" cy="195566"/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3098125" y="0"/>
          <a:ext cx="971549" cy="195566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G146NCTC-627-00</a:t>
          </a:r>
        </a:p>
      </xdr:txBody>
    </xdr:sp>
    <xdr:clientData/>
  </xdr:oneCellAnchor>
  <xdr:twoCellAnchor editAs="oneCell">
    <xdr:from>
      <xdr:col>16</xdr:col>
      <xdr:colOff>849434</xdr:colOff>
      <xdr:row>2</xdr:row>
      <xdr:rowOff>368098</xdr:rowOff>
    </xdr:from>
    <xdr:to>
      <xdr:col>17</xdr:col>
      <xdr:colOff>554831</xdr:colOff>
      <xdr:row>3</xdr:row>
      <xdr:rowOff>591459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58584" y="1542848"/>
          <a:ext cx="896816" cy="612299"/>
        </a:xfrm>
        <a:prstGeom prst="rect">
          <a:avLst/>
        </a:prstGeom>
      </xdr:spPr>
    </xdr:pic>
    <xdr:clientData/>
  </xdr:twoCellAnchor>
  <xdr:twoCellAnchor editAs="oneCell">
    <xdr:from>
      <xdr:col>13</xdr:col>
      <xdr:colOff>866040</xdr:colOff>
      <xdr:row>3</xdr:row>
      <xdr:rowOff>26866</xdr:rowOff>
    </xdr:from>
    <xdr:to>
      <xdr:col>14</xdr:col>
      <xdr:colOff>1119471</xdr:colOff>
      <xdr:row>3</xdr:row>
      <xdr:rowOff>481012</xdr:rowOff>
    </xdr:to>
    <xdr:pic>
      <xdr:nvPicPr>
        <xdr:cNvPr id="4" name="Imatg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08190" y="1588966"/>
          <a:ext cx="1567087" cy="455734"/>
        </a:xfrm>
        <a:prstGeom prst="rect">
          <a:avLst/>
        </a:prstGeom>
      </xdr:spPr>
    </xdr:pic>
    <xdr:clientData/>
  </xdr:twoCellAnchor>
  <xdr:twoCellAnchor editAs="oneCell">
    <xdr:from>
      <xdr:col>11</xdr:col>
      <xdr:colOff>405911</xdr:colOff>
      <xdr:row>3</xdr:row>
      <xdr:rowOff>3950</xdr:rowOff>
    </xdr:from>
    <xdr:to>
      <xdr:col>12</xdr:col>
      <xdr:colOff>1059773</xdr:colOff>
      <xdr:row>3</xdr:row>
      <xdr:rowOff>442912</xdr:rowOff>
    </xdr:to>
    <xdr:pic>
      <xdr:nvPicPr>
        <xdr:cNvPr id="5" name="Imatg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69961" y="1566050"/>
          <a:ext cx="1942912" cy="4405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0</xdr:colOff>
      <xdr:row>0</xdr:row>
      <xdr:rowOff>0</xdr:rowOff>
    </xdr:from>
    <xdr:ext cx="971549" cy="195566"/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3098125" y="0"/>
          <a:ext cx="971549" cy="195566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G146NCTC-627-00</a:t>
          </a:r>
        </a:p>
      </xdr:txBody>
    </xdr:sp>
    <xdr:clientData/>
  </xdr:oneCellAnchor>
  <xdr:twoCellAnchor editAs="oneCell">
    <xdr:from>
      <xdr:col>16</xdr:col>
      <xdr:colOff>849434</xdr:colOff>
      <xdr:row>2</xdr:row>
      <xdr:rowOff>368098</xdr:rowOff>
    </xdr:from>
    <xdr:to>
      <xdr:col>17</xdr:col>
      <xdr:colOff>554831</xdr:colOff>
      <xdr:row>3</xdr:row>
      <xdr:rowOff>591459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7559" y="710998"/>
          <a:ext cx="848397" cy="604361"/>
        </a:xfrm>
        <a:prstGeom prst="rect">
          <a:avLst/>
        </a:prstGeom>
      </xdr:spPr>
    </xdr:pic>
    <xdr:clientData/>
  </xdr:twoCellAnchor>
  <xdr:twoCellAnchor editAs="oneCell">
    <xdr:from>
      <xdr:col>13</xdr:col>
      <xdr:colOff>866040</xdr:colOff>
      <xdr:row>3</xdr:row>
      <xdr:rowOff>26866</xdr:rowOff>
    </xdr:from>
    <xdr:to>
      <xdr:col>14</xdr:col>
      <xdr:colOff>1119471</xdr:colOff>
      <xdr:row>3</xdr:row>
      <xdr:rowOff>481012</xdr:rowOff>
    </xdr:to>
    <xdr:pic>
      <xdr:nvPicPr>
        <xdr:cNvPr id="4" name="Imatg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11390" y="750766"/>
          <a:ext cx="1491681" cy="454146"/>
        </a:xfrm>
        <a:prstGeom prst="rect">
          <a:avLst/>
        </a:prstGeom>
      </xdr:spPr>
    </xdr:pic>
    <xdr:clientData/>
  </xdr:twoCellAnchor>
  <xdr:twoCellAnchor editAs="oneCell">
    <xdr:from>
      <xdr:col>11</xdr:col>
      <xdr:colOff>405911</xdr:colOff>
      <xdr:row>3</xdr:row>
      <xdr:rowOff>3950</xdr:rowOff>
    </xdr:from>
    <xdr:to>
      <xdr:col>12</xdr:col>
      <xdr:colOff>1059773</xdr:colOff>
      <xdr:row>3</xdr:row>
      <xdr:rowOff>442912</xdr:rowOff>
    </xdr:to>
    <xdr:pic>
      <xdr:nvPicPr>
        <xdr:cNvPr id="5" name="Imatg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93811" y="727850"/>
          <a:ext cx="1882587" cy="4389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594360</xdr:colOff>
      <xdr:row>0</xdr:row>
      <xdr:rowOff>0</xdr:rowOff>
    </xdr:from>
    <xdr:ext cx="971549" cy="195566"/>
    <xdr:sp macro="" textlink="">
      <xdr:nvSpPr>
        <xdr:cNvPr id="30" name="QuadreDeTex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4251960" y="0"/>
          <a:ext cx="971549" cy="195566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ca-ES" sz="7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17</xdr:col>
      <xdr:colOff>287542</xdr:colOff>
      <xdr:row>1</xdr:row>
      <xdr:rowOff>133350</xdr:rowOff>
    </xdr:from>
    <xdr:to>
      <xdr:col>18</xdr:col>
      <xdr:colOff>104829</xdr:colOff>
      <xdr:row>4</xdr:row>
      <xdr:rowOff>114300</xdr:rowOff>
    </xdr:to>
    <xdr:pic>
      <xdr:nvPicPr>
        <xdr:cNvPr id="4" name="Imatg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60367" y="323850"/>
          <a:ext cx="626912" cy="552450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1</xdr:row>
      <xdr:rowOff>139700</xdr:rowOff>
    </xdr:from>
    <xdr:to>
      <xdr:col>21</xdr:col>
      <xdr:colOff>293475</xdr:colOff>
      <xdr:row>4</xdr:row>
      <xdr:rowOff>19095</xdr:rowOff>
    </xdr:to>
    <xdr:pic>
      <xdr:nvPicPr>
        <xdr:cNvPr id="6" name="Imatg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323850"/>
          <a:ext cx="1487274" cy="431845"/>
        </a:xfrm>
        <a:prstGeom prst="rect">
          <a:avLst/>
        </a:prstGeom>
      </xdr:spPr>
    </xdr:pic>
    <xdr:clientData/>
  </xdr:twoCellAnchor>
  <xdr:twoCellAnchor editAs="oneCell">
    <xdr:from>
      <xdr:col>14</xdr:col>
      <xdr:colOff>28575</xdr:colOff>
      <xdr:row>2</xdr:row>
      <xdr:rowOff>19050</xdr:rowOff>
    </xdr:from>
    <xdr:to>
      <xdr:col>16</xdr:col>
      <xdr:colOff>421480</xdr:colOff>
      <xdr:row>4</xdr:row>
      <xdr:rowOff>19761</xdr:rowOff>
    </xdr:to>
    <xdr:pic>
      <xdr:nvPicPr>
        <xdr:cNvPr id="7" name="Imatg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86900" y="400050"/>
          <a:ext cx="1535906" cy="3817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596367</xdr:colOff>
      <xdr:row>6</xdr:row>
      <xdr:rowOff>529167</xdr:rowOff>
    </xdr:from>
    <xdr:to>
      <xdr:col>9</xdr:col>
      <xdr:colOff>887177</xdr:colOff>
      <xdr:row>6</xdr:row>
      <xdr:rowOff>1143001</xdr:rowOff>
    </xdr:to>
    <xdr:pic>
      <xdr:nvPicPr>
        <xdr:cNvPr id="7" name="Imatg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0034" y="1449917"/>
          <a:ext cx="918191" cy="613834"/>
        </a:xfrm>
        <a:prstGeom prst="rect">
          <a:avLst/>
        </a:prstGeom>
      </xdr:spPr>
    </xdr:pic>
    <xdr:clientData/>
  </xdr:twoCellAnchor>
  <xdr:twoCellAnchor editAs="oneCell">
    <xdr:from>
      <xdr:col>9</xdr:col>
      <xdr:colOff>10583</xdr:colOff>
      <xdr:row>9</xdr:row>
      <xdr:rowOff>21167</xdr:rowOff>
    </xdr:from>
    <xdr:to>
      <xdr:col>10</xdr:col>
      <xdr:colOff>514436</xdr:colOff>
      <xdr:row>11</xdr:row>
      <xdr:rowOff>14112</xdr:rowOff>
    </xdr:to>
    <xdr:pic>
      <xdr:nvPicPr>
        <xdr:cNvPr id="5" name="Imatg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4000" y="2476500"/>
          <a:ext cx="1731519" cy="511529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6</xdr:row>
      <xdr:rowOff>42334</xdr:rowOff>
    </xdr:from>
    <xdr:to>
      <xdr:col>10</xdr:col>
      <xdr:colOff>308240</xdr:colOff>
      <xdr:row>6</xdr:row>
      <xdr:rowOff>424045</xdr:rowOff>
    </xdr:to>
    <xdr:pic>
      <xdr:nvPicPr>
        <xdr:cNvPr id="8" name="Imatge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3418" y="1058334"/>
          <a:ext cx="1535905" cy="3817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1"/>
  <sheetViews>
    <sheetView workbookViewId="0">
      <selection activeCell="G3" sqref="G3"/>
    </sheetView>
  </sheetViews>
  <sheetFormatPr defaultColWidth="8.54296875" defaultRowHeight="14.5"/>
  <sheetData>
    <row r="1" spans="1:7">
      <c r="A1" s="3" t="s">
        <v>0</v>
      </c>
      <c r="C1" s="3" t="s">
        <v>1</v>
      </c>
      <c r="E1" s="3" t="s">
        <v>2</v>
      </c>
      <c r="G1" t="s">
        <v>3</v>
      </c>
    </row>
    <row r="2" spans="1:7">
      <c r="A2" t="s">
        <v>4</v>
      </c>
      <c r="C2" t="s">
        <v>5</v>
      </c>
      <c r="E2" t="s">
        <v>6</v>
      </c>
      <c r="G2" t="s">
        <v>7</v>
      </c>
    </row>
    <row r="3" spans="1:7">
      <c r="A3" t="s">
        <v>8</v>
      </c>
      <c r="C3" t="s">
        <v>9</v>
      </c>
      <c r="E3" t="s">
        <v>10</v>
      </c>
      <c r="G3" t="s">
        <v>11</v>
      </c>
    </row>
    <row r="4" spans="1:7">
      <c r="A4" t="s">
        <v>12</v>
      </c>
      <c r="C4" t="s">
        <v>13</v>
      </c>
      <c r="E4" t="s">
        <v>14</v>
      </c>
    </row>
    <row r="5" spans="1:7">
      <c r="A5" t="s">
        <v>15</v>
      </c>
      <c r="C5" t="s">
        <v>16</v>
      </c>
      <c r="E5" t="s">
        <v>17</v>
      </c>
    </row>
    <row r="6" spans="1:7">
      <c r="A6" t="s">
        <v>18</v>
      </c>
      <c r="C6" t="s">
        <v>19</v>
      </c>
      <c r="E6" t="s">
        <v>20</v>
      </c>
    </row>
    <row r="7" spans="1:7">
      <c r="A7" t="s">
        <v>21</v>
      </c>
      <c r="C7" t="s">
        <v>22</v>
      </c>
      <c r="E7" t="s">
        <v>23</v>
      </c>
    </row>
    <row r="8" spans="1:7">
      <c r="A8" t="s">
        <v>24</v>
      </c>
      <c r="C8" t="s">
        <v>25</v>
      </c>
      <c r="E8" t="s">
        <v>26</v>
      </c>
    </row>
    <row r="9" spans="1:7">
      <c r="A9" t="s">
        <v>27</v>
      </c>
      <c r="C9" t="s">
        <v>28</v>
      </c>
    </row>
    <row r="10" spans="1:7">
      <c r="A10" t="s">
        <v>29</v>
      </c>
      <c r="C10" t="s">
        <v>30</v>
      </c>
    </row>
    <row r="11" spans="1:7">
      <c r="A11" t="s">
        <v>31</v>
      </c>
      <c r="C11" t="s">
        <v>32</v>
      </c>
    </row>
    <row r="12" spans="1:7">
      <c r="A12" t="s">
        <v>33</v>
      </c>
      <c r="C12" t="s">
        <v>34</v>
      </c>
    </row>
    <row r="13" spans="1:7">
      <c r="A13" t="s">
        <v>35</v>
      </c>
      <c r="C13" t="s">
        <v>36</v>
      </c>
    </row>
    <row r="14" spans="1:7">
      <c r="A14" t="s">
        <v>37</v>
      </c>
      <c r="C14" t="s">
        <v>38</v>
      </c>
    </row>
    <row r="15" spans="1:7">
      <c r="A15" t="s">
        <v>39</v>
      </c>
      <c r="C15" t="s">
        <v>40</v>
      </c>
    </row>
    <row r="16" spans="1:7">
      <c r="A16" t="s">
        <v>41</v>
      </c>
      <c r="C16" t="s">
        <v>42</v>
      </c>
    </row>
    <row r="17" spans="1:3">
      <c r="A17" t="s">
        <v>43</v>
      </c>
      <c r="C17" t="s">
        <v>44</v>
      </c>
    </row>
    <row r="18" spans="1:3">
      <c r="A18" t="s">
        <v>45</v>
      </c>
      <c r="C18" t="s">
        <v>46</v>
      </c>
    </row>
    <row r="19" spans="1:3">
      <c r="A19" t="s">
        <v>47</v>
      </c>
      <c r="C19" t="s">
        <v>48</v>
      </c>
    </row>
    <row r="20" spans="1:3">
      <c r="A20" t="s">
        <v>49</v>
      </c>
      <c r="C20" t="s">
        <v>50</v>
      </c>
    </row>
    <row r="21" spans="1:3">
      <c r="A21" t="s">
        <v>51</v>
      </c>
      <c r="C21" t="s">
        <v>52</v>
      </c>
    </row>
    <row r="22" spans="1:3">
      <c r="A22" t="s">
        <v>53</v>
      </c>
      <c r="C22" t="s">
        <v>54</v>
      </c>
    </row>
    <row r="23" spans="1:3">
      <c r="A23" t="s">
        <v>55</v>
      </c>
      <c r="C23" t="s">
        <v>56</v>
      </c>
    </row>
    <row r="24" spans="1:3">
      <c r="A24" t="s">
        <v>57</v>
      </c>
      <c r="C24" t="s">
        <v>58</v>
      </c>
    </row>
    <row r="25" spans="1:3">
      <c r="A25" t="s">
        <v>59</v>
      </c>
      <c r="C25" t="s">
        <v>60</v>
      </c>
    </row>
    <row r="26" spans="1:3">
      <c r="A26" t="s">
        <v>61</v>
      </c>
      <c r="C26" t="s">
        <v>62</v>
      </c>
    </row>
    <row r="27" spans="1:3">
      <c r="A27" t="s">
        <v>63</v>
      </c>
      <c r="C27" t="s">
        <v>64</v>
      </c>
    </row>
    <row r="28" spans="1:3">
      <c r="A28" t="s">
        <v>65</v>
      </c>
      <c r="C28" t="s">
        <v>66</v>
      </c>
    </row>
    <row r="29" spans="1:3">
      <c r="A29" t="s">
        <v>67</v>
      </c>
      <c r="C29" t="s">
        <v>68</v>
      </c>
    </row>
    <row r="30" spans="1:3">
      <c r="A30" t="s">
        <v>69</v>
      </c>
      <c r="C30" t="s">
        <v>70</v>
      </c>
    </row>
    <row r="31" spans="1:3">
      <c r="A31" t="s">
        <v>71</v>
      </c>
      <c r="C31" t="s">
        <v>72</v>
      </c>
    </row>
    <row r="32" spans="1:3">
      <c r="A32" s="2" t="s">
        <v>73</v>
      </c>
      <c r="C32" t="s">
        <v>74</v>
      </c>
    </row>
    <row r="33" spans="1:3">
      <c r="A33" t="s">
        <v>75</v>
      </c>
      <c r="C33" t="s">
        <v>76</v>
      </c>
    </row>
    <row r="34" spans="1:3">
      <c r="A34" t="s">
        <v>77</v>
      </c>
      <c r="C34" t="s">
        <v>78</v>
      </c>
    </row>
    <row r="35" spans="1:3">
      <c r="A35" t="s">
        <v>79</v>
      </c>
      <c r="C35" t="s">
        <v>80</v>
      </c>
    </row>
    <row r="36" spans="1:3">
      <c r="A36" t="s">
        <v>81</v>
      </c>
      <c r="C36" t="s">
        <v>82</v>
      </c>
    </row>
    <row r="37" spans="1:3">
      <c r="A37" t="s">
        <v>83</v>
      </c>
      <c r="C37" t="s">
        <v>84</v>
      </c>
    </row>
    <row r="38" spans="1:3">
      <c r="A38" t="s">
        <v>85</v>
      </c>
      <c r="C38" t="s">
        <v>86</v>
      </c>
    </row>
    <row r="39" spans="1:3">
      <c r="A39" t="s">
        <v>87</v>
      </c>
      <c r="C39" t="s">
        <v>88</v>
      </c>
    </row>
    <row r="40" spans="1:3">
      <c r="A40" t="s">
        <v>89</v>
      </c>
      <c r="C40" t="s">
        <v>90</v>
      </c>
    </row>
    <row r="41" spans="1:3">
      <c r="A41" t="s">
        <v>91</v>
      </c>
      <c r="C41" t="s">
        <v>92</v>
      </c>
    </row>
    <row r="42" spans="1:3">
      <c r="A42" t="s">
        <v>93</v>
      </c>
      <c r="C42" t="s">
        <v>94</v>
      </c>
    </row>
    <row r="43" spans="1:3">
      <c r="A43" t="s">
        <v>95</v>
      </c>
      <c r="C43" t="s">
        <v>96</v>
      </c>
    </row>
    <row r="44" spans="1:3">
      <c r="A44" t="s">
        <v>97</v>
      </c>
    </row>
    <row r="45" spans="1:3">
      <c r="A45" t="s">
        <v>98</v>
      </c>
    </row>
    <row r="46" spans="1:3">
      <c r="A46" t="s">
        <v>99</v>
      </c>
    </row>
    <row r="47" spans="1:3">
      <c r="A47" t="s">
        <v>100</v>
      </c>
    </row>
    <row r="48" spans="1:3">
      <c r="A48" t="s">
        <v>101</v>
      </c>
    </row>
    <row r="49" spans="1:1">
      <c r="A49" t="s">
        <v>102</v>
      </c>
    </row>
    <row r="50" spans="1:1">
      <c r="A50" t="s">
        <v>103</v>
      </c>
    </row>
    <row r="51" spans="1:1">
      <c r="A51" t="s">
        <v>104</v>
      </c>
    </row>
    <row r="52" spans="1:1">
      <c r="A52" t="s">
        <v>105</v>
      </c>
    </row>
    <row r="53" spans="1:1">
      <c r="A53" t="s">
        <v>106</v>
      </c>
    </row>
    <row r="54" spans="1:1">
      <c r="A54" t="s">
        <v>107</v>
      </c>
    </row>
    <row r="55" spans="1:1">
      <c r="A55" t="s">
        <v>108</v>
      </c>
    </row>
    <row r="56" spans="1:1">
      <c r="A56" t="s">
        <v>109</v>
      </c>
    </row>
    <row r="57" spans="1:1">
      <c r="A57" s="2" t="s">
        <v>110</v>
      </c>
    </row>
    <row r="58" spans="1:1">
      <c r="A58" t="s">
        <v>111</v>
      </c>
    </row>
    <row r="59" spans="1:1">
      <c r="A59" t="s">
        <v>112</v>
      </c>
    </row>
    <row r="60" spans="1:1">
      <c r="A60" t="s">
        <v>113</v>
      </c>
    </row>
    <row r="61" spans="1:1">
      <c r="A61" t="s">
        <v>114</v>
      </c>
    </row>
    <row r="62" spans="1:1">
      <c r="A62" t="s">
        <v>115</v>
      </c>
    </row>
    <row r="63" spans="1:1">
      <c r="A63" t="s">
        <v>116</v>
      </c>
    </row>
    <row r="64" spans="1:1">
      <c r="A64" t="s">
        <v>117</v>
      </c>
    </row>
    <row r="65" spans="1:1">
      <c r="A65" t="s">
        <v>118</v>
      </c>
    </row>
    <row r="66" spans="1:1">
      <c r="A66" t="s">
        <v>119</v>
      </c>
    </row>
    <row r="67" spans="1:1">
      <c r="A67" t="s">
        <v>6</v>
      </c>
    </row>
    <row r="68" spans="1:1">
      <c r="A68" t="s">
        <v>120</v>
      </c>
    </row>
    <row r="69" spans="1:1">
      <c r="A69" t="s">
        <v>121</v>
      </c>
    </row>
    <row r="70" spans="1:1">
      <c r="A70" t="s">
        <v>122</v>
      </c>
    </row>
    <row r="71" spans="1:1">
      <c r="A71" t="s">
        <v>123</v>
      </c>
    </row>
    <row r="72" spans="1:1">
      <c r="A72" t="s">
        <v>124</v>
      </c>
    </row>
    <row r="73" spans="1:1">
      <c r="A73" t="s">
        <v>125</v>
      </c>
    </row>
    <row r="74" spans="1:1">
      <c r="A74" t="s">
        <v>126</v>
      </c>
    </row>
    <row r="75" spans="1:1">
      <c r="A75" t="s">
        <v>127</v>
      </c>
    </row>
    <row r="76" spans="1:1">
      <c r="A76" t="s">
        <v>128</v>
      </c>
    </row>
    <row r="77" spans="1:1">
      <c r="A77" t="s">
        <v>129</v>
      </c>
    </row>
    <row r="78" spans="1:1">
      <c r="A78" t="s">
        <v>130</v>
      </c>
    </row>
    <row r="79" spans="1:1">
      <c r="A79" t="s">
        <v>131</v>
      </c>
    </row>
    <row r="80" spans="1:1">
      <c r="A80" t="s">
        <v>132</v>
      </c>
    </row>
    <row r="81" spans="1:1">
      <c r="A81" t="s">
        <v>133</v>
      </c>
    </row>
    <row r="82" spans="1:1">
      <c r="A82" t="s">
        <v>134</v>
      </c>
    </row>
    <row r="83" spans="1:1">
      <c r="A83" t="s">
        <v>135</v>
      </c>
    </row>
    <row r="84" spans="1:1">
      <c r="A84" t="s">
        <v>136</v>
      </c>
    </row>
    <row r="85" spans="1:1">
      <c r="A85" t="s">
        <v>137</v>
      </c>
    </row>
    <row r="86" spans="1:1">
      <c r="A86" t="s">
        <v>138</v>
      </c>
    </row>
    <row r="87" spans="1:1">
      <c r="A87" t="s">
        <v>139</v>
      </c>
    </row>
    <row r="88" spans="1:1">
      <c r="A88" t="s">
        <v>140</v>
      </c>
    </row>
    <row r="89" spans="1:1">
      <c r="A89" t="s">
        <v>141</v>
      </c>
    </row>
    <row r="90" spans="1:1">
      <c r="A90" t="s">
        <v>142</v>
      </c>
    </row>
    <row r="91" spans="1:1">
      <c r="A91" t="s">
        <v>143</v>
      </c>
    </row>
    <row r="92" spans="1:1">
      <c r="A92" t="s">
        <v>144</v>
      </c>
    </row>
    <row r="93" spans="1:1">
      <c r="A93" t="s">
        <v>145</v>
      </c>
    </row>
    <row r="94" spans="1:1">
      <c r="A94" t="s">
        <v>146</v>
      </c>
    </row>
    <row r="95" spans="1:1">
      <c r="A95" t="s">
        <v>147</v>
      </c>
    </row>
    <row r="96" spans="1:1">
      <c r="A96" t="s">
        <v>148</v>
      </c>
    </row>
    <row r="97" spans="1:1">
      <c r="A97" t="s">
        <v>149</v>
      </c>
    </row>
    <row r="98" spans="1:1">
      <c r="A98" t="s">
        <v>150</v>
      </c>
    </row>
    <row r="99" spans="1:1">
      <c r="A99" t="s">
        <v>151</v>
      </c>
    </row>
    <row r="100" spans="1:1">
      <c r="A100" t="s">
        <v>152</v>
      </c>
    </row>
    <row r="101" spans="1:1">
      <c r="A101" t="s">
        <v>153</v>
      </c>
    </row>
    <row r="102" spans="1:1">
      <c r="A102" t="s">
        <v>154</v>
      </c>
    </row>
    <row r="103" spans="1:1">
      <c r="A103" t="s">
        <v>155</v>
      </c>
    </row>
    <row r="104" spans="1:1">
      <c r="A104" t="s">
        <v>156</v>
      </c>
    </row>
    <row r="105" spans="1:1">
      <c r="A105" s="2" t="s">
        <v>157</v>
      </c>
    </row>
    <row r="106" spans="1:1">
      <c r="A106" t="s">
        <v>158</v>
      </c>
    </row>
    <row r="107" spans="1:1">
      <c r="A107" t="s">
        <v>159</v>
      </c>
    </row>
    <row r="108" spans="1:1">
      <c r="A108" t="s">
        <v>160</v>
      </c>
    </row>
    <row r="109" spans="1:1">
      <c r="A109" t="s">
        <v>161</v>
      </c>
    </row>
    <row r="110" spans="1:1">
      <c r="A110" t="s">
        <v>162</v>
      </c>
    </row>
    <row r="111" spans="1:1">
      <c r="A111" t="s">
        <v>163</v>
      </c>
    </row>
    <row r="112" spans="1:1">
      <c r="A112" t="s">
        <v>164</v>
      </c>
    </row>
    <row r="113" spans="1:1">
      <c r="A113" t="s">
        <v>165</v>
      </c>
    </row>
    <row r="114" spans="1:1">
      <c r="A114" t="s">
        <v>166</v>
      </c>
    </row>
    <row r="115" spans="1:1">
      <c r="A115" t="s">
        <v>167</v>
      </c>
    </row>
    <row r="116" spans="1:1">
      <c r="A116" t="s">
        <v>168</v>
      </c>
    </row>
    <row r="117" spans="1:1">
      <c r="A117" t="s">
        <v>169</v>
      </c>
    </row>
    <row r="118" spans="1:1">
      <c r="A118" t="s">
        <v>170</v>
      </c>
    </row>
    <row r="119" spans="1:1">
      <c r="A119" t="s">
        <v>171</v>
      </c>
    </row>
    <row r="120" spans="1:1">
      <c r="A120" t="s">
        <v>172</v>
      </c>
    </row>
    <row r="121" spans="1:1">
      <c r="A121" s="1" t="s">
        <v>173</v>
      </c>
    </row>
    <row r="122" spans="1:1">
      <c r="A122" t="s">
        <v>174</v>
      </c>
    </row>
    <row r="123" spans="1:1">
      <c r="A123" t="s">
        <v>175</v>
      </c>
    </row>
    <row r="124" spans="1:1">
      <c r="A124" t="s">
        <v>176</v>
      </c>
    </row>
    <row r="125" spans="1:1">
      <c r="A125" t="s">
        <v>177</v>
      </c>
    </row>
    <row r="126" spans="1:1">
      <c r="A126" t="s">
        <v>178</v>
      </c>
    </row>
    <row r="127" spans="1:1">
      <c r="A127" t="s">
        <v>179</v>
      </c>
    </row>
    <row r="128" spans="1:1">
      <c r="A128" t="s">
        <v>180</v>
      </c>
    </row>
    <row r="129" spans="1:1">
      <c r="A129" t="s">
        <v>181</v>
      </c>
    </row>
    <row r="130" spans="1:1">
      <c r="A130" t="s">
        <v>182</v>
      </c>
    </row>
    <row r="131" spans="1:1">
      <c r="A131" t="s">
        <v>183</v>
      </c>
    </row>
    <row r="132" spans="1:1">
      <c r="A132" t="s">
        <v>184</v>
      </c>
    </row>
    <row r="133" spans="1:1">
      <c r="A133" t="s">
        <v>185</v>
      </c>
    </row>
    <row r="134" spans="1:1">
      <c r="A134" t="s">
        <v>186</v>
      </c>
    </row>
    <row r="135" spans="1:1">
      <c r="A135" t="s">
        <v>187</v>
      </c>
    </row>
    <row r="136" spans="1:1">
      <c r="A136" t="s">
        <v>188</v>
      </c>
    </row>
    <row r="137" spans="1:1">
      <c r="A137" t="s">
        <v>189</v>
      </c>
    </row>
    <row r="138" spans="1:1">
      <c r="A138" t="s">
        <v>190</v>
      </c>
    </row>
    <row r="139" spans="1:1">
      <c r="A139" t="s">
        <v>191</v>
      </c>
    </row>
    <row r="140" spans="1:1">
      <c r="A140" t="s">
        <v>192</v>
      </c>
    </row>
    <row r="141" spans="1:1">
      <c r="A141" t="s">
        <v>193</v>
      </c>
    </row>
    <row r="142" spans="1:1">
      <c r="A142" t="s">
        <v>194</v>
      </c>
    </row>
    <row r="143" spans="1:1">
      <c r="A143" t="s">
        <v>195</v>
      </c>
    </row>
    <row r="144" spans="1:1">
      <c r="A144" t="s">
        <v>196</v>
      </c>
    </row>
    <row r="145" spans="1:1">
      <c r="A145" t="s">
        <v>197</v>
      </c>
    </row>
    <row r="146" spans="1:1">
      <c r="A146" t="s">
        <v>198</v>
      </c>
    </row>
    <row r="147" spans="1:1">
      <c r="A147" t="s">
        <v>199</v>
      </c>
    </row>
    <row r="148" spans="1:1">
      <c r="A148" t="s">
        <v>200</v>
      </c>
    </row>
    <row r="149" spans="1:1">
      <c r="A149" t="s">
        <v>201</v>
      </c>
    </row>
    <row r="150" spans="1:1">
      <c r="A150" t="s">
        <v>202</v>
      </c>
    </row>
    <row r="151" spans="1:1">
      <c r="A151" t="s">
        <v>203</v>
      </c>
    </row>
    <row r="152" spans="1:1">
      <c r="A152" t="s">
        <v>204</v>
      </c>
    </row>
    <row r="153" spans="1:1">
      <c r="A153" t="s">
        <v>205</v>
      </c>
    </row>
    <row r="154" spans="1:1">
      <c r="A154" t="s">
        <v>206</v>
      </c>
    </row>
    <row r="155" spans="1:1">
      <c r="A155" t="s">
        <v>207</v>
      </c>
    </row>
    <row r="156" spans="1:1">
      <c r="A156" t="s">
        <v>208</v>
      </c>
    </row>
    <row r="157" spans="1:1">
      <c r="A157" t="s">
        <v>209</v>
      </c>
    </row>
    <row r="158" spans="1:1">
      <c r="A158" t="s">
        <v>210</v>
      </c>
    </row>
    <row r="159" spans="1:1">
      <c r="A159" t="s">
        <v>211</v>
      </c>
    </row>
    <row r="160" spans="1:1">
      <c r="A160" t="s">
        <v>212</v>
      </c>
    </row>
    <row r="161" spans="1:1">
      <c r="A161" t="s">
        <v>213</v>
      </c>
    </row>
    <row r="162" spans="1:1">
      <c r="A162" t="s">
        <v>214</v>
      </c>
    </row>
    <row r="163" spans="1:1">
      <c r="A163" t="s">
        <v>215</v>
      </c>
    </row>
    <row r="164" spans="1:1">
      <c r="A164" t="s">
        <v>216</v>
      </c>
    </row>
    <row r="165" spans="1:1">
      <c r="A165" t="s">
        <v>217</v>
      </c>
    </row>
    <row r="166" spans="1:1">
      <c r="A166" t="s">
        <v>218</v>
      </c>
    </row>
    <row r="167" spans="1:1">
      <c r="A167" t="s">
        <v>219</v>
      </c>
    </row>
    <row r="168" spans="1:1">
      <c r="A168" t="s">
        <v>220</v>
      </c>
    </row>
    <row r="169" spans="1:1">
      <c r="A169" t="s">
        <v>221</v>
      </c>
    </row>
    <row r="170" spans="1:1">
      <c r="A170" t="s">
        <v>222</v>
      </c>
    </row>
    <row r="171" spans="1:1">
      <c r="A171" t="s">
        <v>223</v>
      </c>
    </row>
    <row r="172" spans="1:1">
      <c r="A172" t="s">
        <v>224</v>
      </c>
    </row>
    <row r="173" spans="1:1">
      <c r="A173" t="s">
        <v>225</v>
      </c>
    </row>
    <row r="174" spans="1:1">
      <c r="A174" t="s">
        <v>226</v>
      </c>
    </row>
    <row r="175" spans="1:1">
      <c r="A175" t="s">
        <v>227</v>
      </c>
    </row>
    <row r="176" spans="1:1">
      <c r="A176" t="s">
        <v>228</v>
      </c>
    </row>
    <row r="177" spans="1:1">
      <c r="A177" t="s">
        <v>229</v>
      </c>
    </row>
    <row r="178" spans="1:1">
      <c r="A178" t="s">
        <v>230</v>
      </c>
    </row>
    <row r="179" spans="1:1">
      <c r="A179" t="s">
        <v>231</v>
      </c>
    </row>
    <row r="180" spans="1:1">
      <c r="A180" t="s">
        <v>232</v>
      </c>
    </row>
    <row r="181" spans="1:1">
      <c r="A181" t="s">
        <v>233</v>
      </c>
    </row>
    <row r="182" spans="1:1">
      <c r="A182" t="s">
        <v>234</v>
      </c>
    </row>
    <row r="183" spans="1:1">
      <c r="A183" t="s">
        <v>235</v>
      </c>
    </row>
    <row r="184" spans="1:1">
      <c r="A184" t="s">
        <v>236</v>
      </c>
    </row>
    <row r="185" spans="1:1">
      <c r="A185" t="s">
        <v>237</v>
      </c>
    </row>
    <row r="186" spans="1:1">
      <c r="A186" t="s">
        <v>238</v>
      </c>
    </row>
    <row r="187" spans="1:1">
      <c r="A187" t="s">
        <v>239</v>
      </c>
    </row>
    <row r="188" spans="1:1">
      <c r="A188" t="s">
        <v>240</v>
      </c>
    </row>
    <row r="189" spans="1:1">
      <c r="A189" t="s">
        <v>241</v>
      </c>
    </row>
    <row r="190" spans="1:1">
      <c r="A190" t="s">
        <v>242</v>
      </c>
    </row>
    <row r="191" spans="1:1">
      <c r="A191" t="s">
        <v>243</v>
      </c>
    </row>
    <row r="192" spans="1:1">
      <c r="A192" t="s">
        <v>244</v>
      </c>
    </row>
    <row r="193" spans="1:1">
      <c r="A193" t="s">
        <v>245</v>
      </c>
    </row>
    <row r="194" spans="1:1">
      <c r="A194" t="s">
        <v>246</v>
      </c>
    </row>
    <row r="195" spans="1:1">
      <c r="A195" t="s">
        <v>247</v>
      </c>
    </row>
    <row r="196" spans="1:1">
      <c r="A196" t="s">
        <v>248</v>
      </c>
    </row>
    <row r="197" spans="1:1">
      <c r="A197" t="s">
        <v>249</v>
      </c>
    </row>
    <row r="198" spans="1:1">
      <c r="A198" t="s">
        <v>250</v>
      </c>
    </row>
    <row r="199" spans="1:1">
      <c r="A199" t="s">
        <v>251</v>
      </c>
    </row>
    <row r="200" spans="1:1">
      <c r="A200" t="s">
        <v>252</v>
      </c>
    </row>
    <row r="201" spans="1:1">
      <c r="A201" t="s">
        <v>253</v>
      </c>
    </row>
    <row r="202" spans="1:1">
      <c r="A202" t="s">
        <v>254</v>
      </c>
    </row>
    <row r="203" spans="1:1">
      <c r="A203" t="s">
        <v>255</v>
      </c>
    </row>
    <row r="204" spans="1:1">
      <c r="A204" t="s">
        <v>256</v>
      </c>
    </row>
    <row r="205" spans="1:1">
      <c r="A205" t="s">
        <v>257</v>
      </c>
    </row>
    <row r="206" spans="1:1">
      <c r="A206" t="s">
        <v>258</v>
      </c>
    </row>
    <row r="207" spans="1:1">
      <c r="A207" t="s">
        <v>17</v>
      </c>
    </row>
    <row r="208" spans="1:1">
      <c r="A208" t="s">
        <v>259</v>
      </c>
    </row>
    <row r="209" spans="1:1">
      <c r="A209" t="s">
        <v>260</v>
      </c>
    </row>
    <row r="210" spans="1:1">
      <c r="A210" t="s">
        <v>261</v>
      </c>
    </row>
    <row r="211" spans="1:1">
      <c r="A211" t="s">
        <v>262</v>
      </c>
    </row>
    <row r="212" spans="1:1">
      <c r="A212" t="s">
        <v>263</v>
      </c>
    </row>
    <row r="213" spans="1:1">
      <c r="A213" t="s">
        <v>264</v>
      </c>
    </row>
    <row r="214" spans="1:1">
      <c r="A214" t="s">
        <v>265</v>
      </c>
    </row>
    <row r="215" spans="1:1">
      <c r="A215" t="s">
        <v>266</v>
      </c>
    </row>
    <row r="216" spans="1:1">
      <c r="A216" t="s">
        <v>267</v>
      </c>
    </row>
    <row r="217" spans="1:1">
      <c r="A217" t="s">
        <v>268</v>
      </c>
    </row>
    <row r="218" spans="1:1">
      <c r="A218" t="s">
        <v>269</v>
      </c>
    </row>
    <row r="219" spans="1:1">
      <c r="A219" t="s">
        <v>270</v>
      </c>
    </row>
    <row r="220" spans="1:1">
      <c r="A220" t="s">
        <v>271</v>
      </c>
    </row>
    <row r="221" spans="1:1">
      <c r="A221" t="s">
        <v>272</v>
      </c>
    </row>
    <row r="222" spans="1:1">
      <c r="A222" t="s">
        <v>273</v>
      </c>
    </row>
    <row r="223" spans="1:1">
      <c r="A223" t="s">
        <v>274</v>
      </c>
    </row>
    <row r="224" spans="1:1">
      <c r="A224" t="s">
        <v>275</v>
      </c>
    </row>
    <row r="225" spans="1:1">
      <c r="A225" t="s">
        <v>276</v>
      </c>
    </row>
    <row r="226" spans="1:1">
      <c r="A226" t="s">
        <v>277</v>
      </c>
    </row>
    <row r="227" spans="1:1">
      <c r="A227" t="s">
        <v>278</v>
      </c>
    </row>
    <row r="228" spans="1:1">
      <c r="A228" t="s">
        <v>279</v>
      </c>
    </row>
    <row r="229" spans="1:1">
      <c r="A229" t="s">
        <v>280</v>
      </c>
    </row>
    <row r="230" spans="1:1">
      <c r="A230" t="s">
        <v>281</v>
      </c>
    </row>
    <row r="231" spans="1:1">
      <c r="A231" t="s">
        <v>282</v>
      </c>
    </row>
    <row r="232" spans="1:1">
      <c r="A232" t="s">
        <v>283</v>
      </c>
    </row>
    <row r="233" spans="1:1">
      <c r="A233" t="s">
        <v>284</v>
      </c>
    </row>
    <row r="234" spans="1:1">
      <c r="A234" t="s">
        <v>285</v>
      </c>
    </row>
    <row r="235" spans="1:1">
      <c r="A235" t="s">
        <v>286</v>
      </c>
    </row>
    <row r="236" spans="1:1">
      <c r="A236" t="s">
        <v>287</v>
      </c>
    </row>
    <row r="237" spans="1:1">
      <c r="A237" t="s">
        <v>288</v>
      </c>
    </row>
    <row r="238" spans="1:1">
      <c r="A238" t="s">
        <v>289</v>
      </c>
    </row>
    <row r="239" spans="1:1">
      <c r="A239" t="s">
        <v>290</v>
      </c>
    </row>
    <row r="240" spans="1:1">
      <c r="A240" t="s">
        <v>291</v>
      </c>
    </row>
    <row r="241" spans="1:1">
      <c r="A241" t="s">
        <v>292</v>
      </c>
    </row>
    <row r="242" spans="1:1">
      <c r="A242" t="s">
        <v>293</v>
      </c>
    </row>
    <row r="243" spans="1:1">
      <c r="A243" t="s">
        <v>294</v>
      </c>
    </row>
    <row r="244" spans="1:1">
      <c r="A244" t="s">
        <v>295</v>
      </c>
    </row>
    <row r="245" spans="1:1">
      <c r="A245" t="s">
        <v>296</v>
      </c>
    </row>
    <row r="246" spans="1:1">
      <c r="A246" t="s">
        <v>297</v>
      </c>
    </row>
    <row r="247" spans="1:1">
      <c r="A247" t="s">
        <v>298</v>
      </c>
    </row>
    <row r="248" spans="1:1">
      <c r="A248" t="s">
        <v>299</v>
      </c>
    </row>
    <row r="249" spans="1:1">
      <c r="A249" t="s">
        <v>300</v>
      </c>
    </row>
    <row r="250" spans="1:1">
      <c r="A250" t="s">
        <v>301</v>
      </c>
    </row>
    <row r="251" spans="1:1">
      <c r="A251" t="s">
        <v>302</v>
      </c>
    </row>
    <row r="252" spans="1:1">
      <c r="A252" t="s">
        <v>303</v>
      </c>
    </row>
    <row r="253" spans="1:1">
      <c r="A253" t="s">
        <v>304</v>
      </c>
    </row>
    <row r="254" spans="1:1">
      <c r="A254" t="s">
        <v>305</v>
      </c>
    </row>
    <row r="255" spans="1:1">
      <c r="A255" t="s">
        <v>306</v>
      </c>
    </row>
    <row r="256" spans="1:1">
      <c r="A256" t="s">
        <v>307</v>
      </c>
    </row>
    <row r="257" spans="1:1">
      <c r="A257" t="s">
        <v>308</v>
      </c>
    </row>
    <row r="258" spans="1:1">
      <c r="A258" t="s">
        <v>309</v>
      </c>
    </row>
    <row r="259" spans="1:1">
      <c r="A259" t="s">
        <v>310</v>
      </c>
    </row>
    <row r="260" spans="1:1">
      <c r="A260" t="s">
        <v>311</v>
      </c>
    </row>
    <row r="261" spans="1:1">
      <c r="A261" t="s">
        <v>312</v>
      </c>
    </row>
    <row r="262" spans="1:1">
      <c r="A262" t="s">
        <v>313</v>
      </c>
    </row>
    <row r="263" spans="1:1">
      <c r="A263" t="s">
        <v>314</v>
      </c>
    </row>
    <row r="264" spans="1:1">
      <c r="A264" t="s">
        <v>315</v>
      </c>
    </row>
    <row r="265" spans="1:1">
      <c r="A265" t="s">
        <v>316</v>
      </c>
    </row>
    <row r="266" spans="1:1">
      <c r="A266" t="s">
        <v>317</v>
      </c>
    </row>
    <row r="267" spans="1:1">
      <c r="A267" t="s">
        <v>318</v>
      </c>
    </row>
    <row r="268" spans="1:1">
      <c r="A268" t="s">
        <v>319</v>
      </c>
    </row>
    <row r="269" spans="1:1">
      <c r="A269" t="s">
        <v>320</v>
      </c>
    </row>
    <row r="270" spans="1:1">
      <c r="A270" t="s">
        <v>321</v>
      </c>
    </row>
    <row r="271" spans="1:1">
      <c r="A271" t="s">
        <v>322</v>
      </c>
    </row>
    <row r="272" spans="1:1">
      <c r="A272" t="s">
        <v>323</v>
      </c>
    </row>
    <row r="273" spans="1:1">
      <c r="A273" t="s">
        <v>324</v>
      </c>
    </row>
    <row r="274" spans="1:1">
      <c r="A274" t="s">
        <v>325</v>
      </c>
    </row>
    <row r="275" spans="1:1">
      <c r="A275" t="s">
        <v>326</v>
      </c>
    </row>
    <row r="276" spans="1:1">
      <c r="A276" t="s">
        <v>327</v>
      </c>
    </row>
    <row r="277" spans="1:1">
      <c r="A277" t="s">
        <v>328</v>
      </c>
    </row>
    <row r="278" spans="1:1">
      <c r="A278" t="s">
        <v>329</v>
      </c>
    </row>
    <row r="279" spans="1:1">
      <c r="A279" t="s">
        <v>330</v>
      </c>
    </row>
    <row r="280" spans="1:1">
      <c r="A280" t="s">
        <v>331</v>
      </c>
    </row>
    <row r="281" spans="1:1">
      <c r="A281" t="s">
        <v>332</v>
      </c>
    </row>
    <row r="282" spans="1:1">
      <c r="A282" t="s">
        <v>333</v>
      </c>
    </row>
    <row r="283" spans="1:1">
      <c r="A283" t="s">
        <v>334</v>
      </c>
    </row>
    <row r="284" spans="1:1">
      <c r="A284" t="s">
        <v>335</v>
      </c>
    </row>
    <row r="285" spans="1:1">
      <c r="A285" s="1" t="s">
        <v>336</v>
      </c>
    </row>
    <row r="286" spans="1:1">
      <c r="A286" t="s">
        <v>337</v>
      </c>
    </row>
    <row r="287" spans="1:1">
      <c r="A287" t="s">
        <v>338</v>
      </c>
    </row>
    <row r="288" spans="1:1">
      <c r="A288" t="s">
        <v>339</v>
      </c>
    </row>
    <row r="289" spans="1:1">
      <c r="A289" t="s">
        <v>340</v>
      </c>
    </row>
    <row r="290" spans="1:1">
      <c r="A290" t="s">
        <v>341</v>
      </c>
    </row>
    <row r="291" spans="1:1">
      <c r="A291" t="s">
        <v>342</v>
      </c>
    </row>
    <row r="292" spans="1:1">
      <c r="A292" t="s">
        <v>343</v>
      </c>
    </row>
    <row r="293" spans="1:1">
      <c r="A293" t="s">
        <v>344</v>
      </c>
    </row>
    <row r="294" spans="1:1">
      <c r="A294" t="s">
        <v>345</v>
      </c>
    </row>
    <row r="295" spans="1:1">
      <c r="A295" t="s">
        <v>346</v>
      </c>
    </row>
    <row r="296" spans="1:1">
      <c r="A296" t="s">
        <v>347</v>
      </c>
    </row>
    <row r="297" spans="1:1">
      <c r="A297" t="s">
        <v>348</v>
      </c>
    </row>
    <row r="298" spans="1:1">
      <c r="A298" t="s">
        <v>349</v>
      </c>
    </row>
    <row r="299" spans="1:1">
      <c r="A299" t="s">
        <v>350</v>
      </c>
    </row>
    <row r="300" spans="1:1">
      <c r="A300" t="s">
        <v>351</v>
      </c>
    </row>
    <row r="301" spans="1:1">
      <c r="A301" t="s">
        <v>352</v>
      </c>
    </row>
    <row r="302" spans="1:1">
      <c r="A302" t="s">
        <v>353</v>
      </c>
    </row>
    <row r="303" spans="1:1">
      <c r="A303" t="s">
        <v>354</v>
      </c>
    </row>
    <row r="304" spans="1:1">
      <c r="A304" t="s">
        <v>355</v>
      </c>
    </row>
    <row r="305" spans="1:1">
      <c r="A305" t="s">
        <v>356</v>
      </c>
    </row>
    <row r="306" spans="1:1">
      <c r="A306" t="s">
        <v>357</v>
      </c>
    </row>
    <row r="307" spans="1:1">
      <c r="A307" t="s">
        <v>358</v>
      </c>
    </row>
    <row r="308" spans="1:1">
      <c r="A308" t="s">
        <v>359</v>
      </c>
    </row>
    <row r="309" spans="1:1">
      <c r="A309" t="s">
        <v>360</v>
      </c>
    </row>
    <row r="310" spans="1:1">
      <c r="A310" t="s">
        <v>361</v>
      </c>
    </row>
    <row r="311" spans="1:1">
      <c r="A311" t="s">
        <v>362</v>
      </c>
    </row>
    <row r="312" spans="1:1">
      <c r="A312" t="s">
        <v>363</v>
      </c>
    </row>
    <row r="313" spans="1:1">
      <c r="A313" t="s">
        <v>364</v>
      </c>
    </row>
    <row r="314" spans="1:1">
      <c r="A314" t="s">
        <v>365</v>
      </c>
    </row>
    <row r="315" spans="1:1">
      <c r="A315" t="s">
        <v>366</v>
      </c>
    </row>
    <row r="316" spans="1:1">
      <c r="A316" t="s">
        <v>367</v>
      </c>
    </row>
    <row r="317" spans="1:1">
      <c r="A317" t="s">
        <v>368</v>
      </c>
    </row>
    <row r="318" spans="1:1">
      <c r="A318" t="s">
        <v>369</v>
      </c>
    </row>
    <row r="319" spans="1:1">
      <c r="A319" t="s">
        <v>370</v>
      </c>
    </row>
    <row r="320" spans="1:1">
      <c r="A320" t="s">
        <v>371</v>
      </c>
    </row>
    <row r="321" spans="1:1">
      <c r="A321" t="s">
        <v>372</v>
      </c>
    </row>
    <row r="322" spans="1:1">
      <c r="A322" t="s">
        <v>373</v>
      </c>
    </row>
    <row r="323" spans="1:1">
      <c r="A323" t="s">
        <v>374</v>
      </c>
    </row>
    <row r="324" spans="1:1">
      <c r="A324" t="s">
        <v>375</v>
      </c>
    </row>
    <row r="325" spans="1:1">
      <c r="A325" t="s">
        <v>376</v>
      </c>
    </row>
    <row r="326" spans="1:1">
      <c r="A326" t="s">
        <v>377</v>
      </c>
    </row>
    <row r="327" spans="1:1">
      <c r="A327" t="s">
        <v>378</v>
      </c>
    </row>
    <row r="328" spans="1:1">
      <c r="A328" t="s">
        <v>379</v>
      </c>
    </row>
    <row r="329" spans="1:1">
      <c r="A329" t="s">
        <v>380</v>
      </c>
    </row>
    <row r="330" spans="1:1">
      <c r="A330" t="s">
        <v>381</v>
      </c>
    </row>
    <row r="331" spans="1:1">
      <c r="A331" t="s">
        <v>382</v>
      </c>
    </row>
    <row r="332" spans="1:1">
      <c r="A332" t="s">
        <v>383</v>
      </c>
    </row>
    <row r="333" spans="1:1">
      <c r="A333" t="s">
        <v>384</v>
      </c>
    </row>
    <row r="334" spans="1:1">
      <c r="A334" t="s">
        <v>385</v>
      </c>
    </row>
    <row r="335" spans="1:1">
      <c r="A335" t="s">
        <v>386</v>
      </c>
    </row>
    <row r="336" spans="1:1">
      <c r="A336" t="s">
        <v>387</v>
      </c>
    </row>
    <row r="337" spans="1:1">
      <c r="A337" t="s">
        <v>388</v>
      </c>
    </row>
    <row r="338" spans="1:1">
      <c r="A338" t="s">
        <v>389</v>
      </c>
    </row>
    <row r="339" spans="1:1">
      <c r="A339" t="s">
        <v>390</v>
      </c>
    </row>
    <row r="340" spans="1:1">
      <c r="A340" s="2" t="s">
        <v>391</v>
      </c>
    </row>
    <row r="341" spans="1:1">
      <c r="A341" t="s">
        <v>392</v>
      </c>
    </row>
    <row r="342" spans="1:1">
      <c r="A342" t="s">
        <v>393</v>
      </c>
    </row>
    <row r="343" spans="1:1">
      <c r="A343" t="s">
        <v>394</v>
      </c>
    </row>
    <row r="344" spans="1:1">
      <c r="A344" t="s">
        <v>395</v>
      </c>
    </row>
    <row r="345" spans="1:1">
      <c r="A345" t="s">
        <v>396</v>
      </c>
    </row>
    <row r="346" spans="1:1">
      <c r="A346" t="s">
        <v>397</v>
      </c>
    </row>
    <row r="347" spans="1:1">
      <c r="A347" t="s">
        <v>398</v>
      </c>
    </row>
    <row r="348" spans="1:1">
      <c r="A348" t="s">
        <v>399</v>
      </c>
    </row>
    <row r="349" spans="1:1">
      <c r="A349" t="s">
        <v>400</v>
      </c>
    </row>
    <row r="350" spans="1:1">
      <c r="A350" t="s">
        <v>401</v>
      </c>
    </row>
    <row r="351" spans="1:1">
      <c r="A351" t="s">
        <v>402</v>
      </c>
    </row>
    <row r="352" spans="1:1">
      <c r="A352" t="s">
        <v>403</v>
      </c>
    </row>
    <row r="353" spans="1:1">
      <c r="A353" t="s">
        <v>404</v>
      </c>
    </row>
    <row r="354" spans="1:1">
      <c r="A354" t="s">
        <v>405</v>
      </c>
    </row>
    <row r="355" spans="1:1">
      <c r="A355" t="s">
        <v>406</v>
      </c>
    </row>
    <row r="356" spans="1:1">
      <c r="A356" t="s">
        <v>407</v>
      </c>
    </row>
    <row r="357" spans="1:1">
      <c r="A357" t="s">
        <v>408</v>
      </c>
    </row>
    <row r="358" spans="1:1">
      <c r="A358" t="s">
        <v>409</v>
      </c>
    </row>
    <row r="359" spans="1:1">
      <c r="A359" t="s">
        <v>410</v>
      </c>
    </row>
    <row r="360" spans="1:1">
      <c r="A360" t="s">
        <v>411</v>
      </c>
    </row>
    <row r="361" spans="1:1">
      <c r="A361" t="s">
        <v>412</v>
      </c>
    </row>
    <row r="362" spans="1:1">
      <c r="A362" t="s">
        <v>413</v>
      </c>
    </row>
    <row r="363" spans="1:1">
      <c r="A363" t="s">
        <v>414</v>
      </c>
    </row>
    <row r="364" spans="1:1">
      <c r="A364" t="s">
        <v>415</v>
      </c>
    </row>
    <row r="365" spans="1:1">
      <c r="A365" t="s">
        <v>416</v>
      </c>
    </row>
    <row r="366" spans="1:1">
      <c r="A366" t="s">
        <v>417</v>
      </c>
    </row>
    <row r="367" spans="1:1">
      <c r="A367" t="s">
        <v>418</v>
      </c>
    </row>
    <row r="368" spans="1:1">
      <c r="A368" t="s">
        <v>419</v>
      </c>
    </row>
    <row r="369" spans="1:1">
      <c r="A369" t="s">
        <v>420</v>
      </c>
    </row>
    <row r="370" spans="1:1">
      <c r="A370" t="s">
        <v>421</v>
      </c>
    </row>
    <row r="371" spans="1:1">
      <c r="A371" t="s">
        <v>422</v>
      </c>
    </row>
    <row r="372" spans="1:1">
      <c r="A372" t="s">
        <v>423</v>
      </c>
    </row>
    <row r="373" spans="1:1">
      <c r="A373" s="1" t="s">
        <v>424</v>
      </c>
    </row>
    <row r="374" spans="1:1">
      <c r="A374" t="s">
        <v>425</v>
      </c>
    </row>
    <row r="375" spans="1:1">
      <c r="A375" t="s">
        <v>426</v>
      </c>
    </row>
    <row r="376" spans="1:1">
      <c r="A376" t="s">
        <v>427</v>
      </c>
    </row>
    <row r="377" spans="1:1">
      <c r="A377" t="s">
        <v>428</v>
      </c>
    </row>
    <row r="378" spans="1:1">
      <c r="A378" t="s">
        <v>429</v>
      </c>
    </row>
    <row r="379" spans="1:1">
      <c r="A379" t="s">
        <v>430</v>
      </c>
    </row>
    <row r="380" spans="1:1">
      <c r="A380" t="s">
        <v>431</v>
      </c>
    </row>
    <row r="381" spans="1:1">
      <c r="A381" t="s">
        <v>432</v>
      </c>
    </row>
    <row r="382" spans="1:1">
      <c r="A382" t="s">
        <v>433</v>
      </c>
    </row>
    <row r="383" spans="1:1">
      <c r="A383" t="s">
        <v>434</v>
      </c>
    </row>
    <row r="384" spans="1:1">
      <c r="A384" t="s">
        <v>435</v>
      </c>
    </row>
    <row r="385" spans="1:1">
      <c r="A385" t="s">
        <v>436</v>
      </c>
    </row>
    <row r="386" spans="1:1">
      <c r="A386" t="s">
        <v>437</v>
      </c>
    </row>
    <row r="387" spans="1:1">
      <c r="A387" t="s">
        <v>438</v>
      </c>
    </row>
    <row r="388" spans="1:1">
      <c r="A388" t="s">
        <v>439</v>
      </c>
    </row>
    <row r="389" spans="1:1">
      <c r="A389" t="s">
        <v>440</v>
      </c>
    </row>
    <row r="390" spans="1:1">
      <c r="A390" t="s">
        <v>441</v>
      </c>
    </row>
    <row r="391" spans="1:1">
      <c r="A391" t="s">
        <v>442</v>
      </c>
    </row>
    <row r="392" spans="1:1">
      <c r="A392" t="s">
        <v>443</v>
      </c>
    </row>
    <row r="393" spans="1:1">
      <c r="A393" t="s">
        <v>444</v>
      </c>
    </row>
    <row r="394" spans="1:1">
      <c r="A394" t="s">
        <v>445</v>
      </c>
    </row>
    <row r="395" spans="1:1">
      <c r="A395" t="s">
        <v>446</v>
      </c>
    </row>
    <row r="396" spans="1:1">
      <c r="A396" t="s">
        <v>447</v>
      </c>
    </row>
    <row r="397" spans="1:1">
      <c r="A397" t="s">
        <v>448</v>
      </c>
    </row>
    <row r="398" spans="1:1">
      <c r="A398" t="s">
        <v>449</v>
      </c>
    </row>
    <row r="399" spans="1:1">
      <c r="A399" t="s">
        <v>450</v>
      </c>
    </row>
    <row r="400" spans="1:1">
      <c r="A400" t="s">
        <v>451</v>
      </c>
    </row>
    <row r="401" spans="1:1">
      <c r="A401" t="s">
        <v>452</v>
      </c>
    </row>
    <row r="402" spans="1:1">
      <c r="A402" t="s">
        <v>453</v>
      </c>
    </row>
    <row r="403" spans="1:1">
      <c r="A403" t="s">
        <v>454</v>
      </c>
    </row>
    <row r="404" spans="1:1">
      <c r="A404" t="s">
        <v>455</v>
      </c>
    </row>
    <row r="405" spans="1:1">
      <c r="A405" t="s">
        <v>456</v>
      </c>
    </row>
    <row r="406" spans="1:1">
      <c r="A406" t="s">
        <v>457</v>
      </c>
    </row>
    <row r="407" spans="1:1">
      <c r="A407" t="s">
        <v>458</v>
      </c>
    </row>
    <row r="408" spans="1:1">
      <c r="A408" t="s">
        <v>459</v>
      </c>
    </row>
    <row r="409" spans="1:1">
      <c r="A409" t="s">
        <v>460</v>
      </c>
    </row>
    <row r="410" spans="1:1">
      <c r="A410" t="s">
        <v>461</v>
      </c>
    </row>
    <row r="411" spans="1:1">
      <c r="A411" t="s">
        <v>462</v>
      </c>
    </row>
    <row r="412" spans="1:1">
      <c r="A412" t="s">
        <v>463</v>
      </c>
    </row>
    <row r="413" spans="1:1">
      <c r="A413" t="s">
        <v>464</v>
      </c>
    </row>
    <row r="414" spans="1:1">
      <c r="A414" t="s">
        <v>465</v>
      </c>
    </row>
    <row r="415" spans="1:1">
      <c r="A415" t="s">
        <v>466</v>
      </c>
    </row>
    <row r="416" spans="1:1">
      <c r="A416" t="s">
        <v>467</v>
      </c>
    </row>
    <row r="417" spans="1:1">
      <c r="A417" t="s">
        <v>468</v>
      </c>
    </row>
    <row r="418" spans="1:1">
      <c r="A418" t="s">
        <v>469</v>
      </c>
    </row>
    <row r="419" spans="1:1">
      <c r="A419" t="s">
        <v>470</v>
      </c>
    </row>
    <row r="420" spans="1:1">
      <c r="A420" t="s">
        <v>471</v>
      </c>
    </row>
    <row r="421" spans="1:1">
      <c r="A421" t="s">
        <v>472</v>
      </c>
    </row>
    <row r="422" spans="1:1">
      <c r="A422" t="s">
        <v>473</v>
      </c>
    </row>
    <row r="423" spans="1:1">
      <c r="A423" t="s">
        <v>474</v>
      </c>
    </row>
    <row r="424" spans="1:1">
      <c r="A424" t="s">
        <v>475</v>
      </c>
    </row>
    <row r="425" spans="1:1">
      <c r="A425" s="1" t="s">
        <v>476</v>
      </c>
    </row>
    <row r="426" spans="1:1">
      <c r="A426" t="s">
        <v>477</v>
      </c>
    </row>
    <row r="427" spans="1:1">
      <c r="A427" t="s">
        <v>478</v>
      </c>
    </row>
    <row r="428" spans="1:1">
      <c r="A428" t="s">
        <v>479</v>
      </c>
    </row>
    <row r="429" spans="1:1">
      <c r="A429" t="s">
        <v>480</v>
      </c>
    </row>
    <row r="430" spans="1:1">
      <c r="A430" t="s">
        <v>481</v>
      </c>
    </row>
    <row r="431" spans="1:1">
      <c r="A431" t="s">
        <v>482</v>
      </c>
    </row>
    <row r="432" spans="1:1">
      <c r="A432" t="s">
        <v>483</v>
      </c>
    </row>
    <row r="433" spans="1:1">
      <c r="A433" t="s">
        <v>484</v>
      </c>
    </row>
    <row r="434" spans="1:1">
      <c r="A434" t="s">
        <v>485</v>
      </c>
    </row>
    <row r="435" spans="1:1">
      <c r="A435" t="s">
        <v>486</v>
      </c>
    </row>
    <row r="436" spans="1:1">
      <c r="A436" t="s">
        <v>487</v>
      </c>
    </row>
    <row r="437" spans="1:1">
      <c r="A437" t="s">
        <v>488</v>
      </c>
    </row>
    <row r="438" spans="1:1">
      <c r="A438" t="s">
        <v>489</v>
      </c>
    </row>
    <row r="439" spans="1:1">
      <c r="A439" t="s">
        <v>490</v>
      </c>
    </row>
    <row r="440" spans="1:1">
      <c r="A440" t="s">
        <v>491</v>
      </c>
    </row>
    <row r="441" spans="1:1">
      <c r="A441" t="s">
        <v>492</v>
      </c>
    </row>
    <row r="442" spans="1:1">
      <c r="A442" t="s">
        <v>493</v>
      </c>
    </row>
    <row r="443" spans="1:1">
      <c r="A443" t="s">
        <v>494</v>
      </c>
    </row>
    <row r="444" spans="1:1">
      <c r="A444" t="s">
        <v>495</v>
      </c>
    </row>
    <row r="445" spans="1:1">
      <c r="A445" s="1" t="s">
        <v>496</v>
      </c>
    </row>
    <row r="446" spans="1:1">
      <c r="A446" t="s">
        <v>497</v>
      </c>
    </row>
    <row r="447" spans="1:1">
      <c r="A447" t="s">
        <v>498</v>
      </c>
    </row>
    <row r="448" spans="1:1">
      <c r="A448" t="s">
        <v>499</v>
      </c>
    </row>
    <row r="449" spans="1:1">
      <c r="A449" t="s">
        <v>500</v>
      </c>
    </row>
    <row r="450" spans="1:1">
      <c r="A450" t="s">
        <v>501</v>
      </c>
    </row>
    <row r="451" spans="1:1">
      <c r="A451" t="s">
        <v>502</v>
      </c>
    </row>
    <row r="452" spans="1:1">
      <c r="A452" t="s">
        <v>503</v>
      </c>
    </row>
    <row r="453" spans="1:1">
      <c r="A453" t="s">
        <v>504</v>
      </c>
    </row>
    <row r="454" spans="1:1">
      <c r="A454" t="s">
        <v>505</v>
      </c>
    </row>
    <row r="455" spans="1:1">
      <c r="A455" t="s">
        <v>506</v>
      </c>
    </row>
    <row r="456" spans="1:1">
      <c r="A456" t="s">
        <v>507</v>
      </c>
    </row>
    <row r="457" spans="1:1">
      <c r="A457" t="s">
        <v>508</v>
      </c>
    </row>
    <row r="458" spans="1:1">
      <c r="A458" t="s">
        <v>509</v>
      </c>
    </row>
    <row r="459" spans="1:1">
      <c r="A459" t="s">
        <v>510</v>
      </c>
    </row>
    <row r="460" spans="1:1">
      <c r="A460" t="s">
        <v>511</v>
      </c>
    </row>
    <row r="461" spans="1:1">
      <c r="A461" t="s">
        <v>512</v>
      </c>
    </row>
    <row r="462" spans="1:1">
      <c r="A462" t="s">
        <v>513</v>
      </c>
    </row>
    <row r="463" spans="1:1">
      <c r="A463" t="s">
        <v>514</v>
      </c>
    </row>
    <row r="464" spans="1:1">
      <c r="A464" t="s">
        <v>515</v>
      </c>
    </row>
    <row r="465" spans="1:1">
      <c r="A465" t="s">
        <v>516</v>
      </c>
    </row>
    <row r="466" spans="1:1">
      <c r="A466" t="s">
        <v>517</v>
      </c>
    </row>
    <row r="467" spans="1:1">
      <c r="A467" t="s">
        <v>518</v>
      </c>
    </row>
    <row r="468" spans="1:1">
      <c r="A468" t="s">
        <v>519</v>
      </c>
    </row>
    <row r="469" spans="1:1">
      <c r="A469" t="s">
        <v>520</v>
      </c>
    </row>
    <row r="470" spans="1:1">
      <c r="A470" t="s">
        <v>521</v>
      </c>
    </row>
    <row r="471" spans="1:1">
      <c r="A471" t="s">
        <v>522</v>
      </c>
    </row>
    <row r="472" spans="1:1">
      <c r="A472" t="s">
        <v>523</v>
      </c>
    </row>
    <row r="473" spans="1:1">
      <c r="A473" t="s">
        <v>524</v>
      </c>
    </row>
    <row r="474" spans="1:1">
      <c r="A474" t="s">
        <v>525</v>
      </c>
    </row>
    <row r="475" spans="1:1">
      <c r="A475" t="s">
        <v>526</v>
      </c>
    </row>
    <row r="476" spans="1:1">
      <c r="A476" t="s">
        <v>527</v>
      </c>
    </row>
    <row r="477" spans="1:1">
      <c r="A477" t="s">
        <v>528</v>
      </c>
    </row>
    <row r="478" spans="1:1">
      <c r="A478" t="s">
        <v>529</v>
      </c>
    </row>
    <row r="479" spans="1:1">
      <c r="A479" t="s">
        <v>530</v>
      </c>
    </row>
    <row r="480" spans="1:1">
      <c r="A480" t="s">
        <v>531</v>
      </c>
    </row>
    <row r="481" spans="1:1">
      <c r="A481" t="s">
        <v>532</v>
      </c>
    </row>
    <row r="482" spans="1:1">
      <c r="A482" t="s">
        <v>533</v>
      </c>
    </row>
    <row r="483" spans="1:1">
      <c r="A483" t="s">
        <v>534</v>
      </c>
    </row>
    <row r="484" spans="1:1">
      <c r="A484" t="s">
        <v>535</v>
      </c>
    </row>
    <row r="485" spans="1:1">
      <c r="A485" t="s">
        <v>536</v>
      </c>
    </row>
    <row r="486" spans="1:1">
      <c r="A486" t="s">
        <v>537</v>
      </c>
    </row>
    <row r="487" spans="1:1">
      <c r="A487" t="s">
        <v>538</v>
      </c>
    </row>
    <row r="488" spans="1:1">
      <c r="A488" t="s">
        <v>539</v>
      </c>
    </row>
    <row r="489" spans="1:1">
      <c r="A489" t="s">
        <v>540</v>
      </c>
    </row>
    <row r="490" spans="1:1">
      <c r="A490" t="s">
        <v>541</v>
      </c>
    </row>
    <row r="491" spans="1:1">
      <c r="A491" t="s">
        <v>542</v>
      </c>
    </row>
    <row r="492" spans="1:1">
      <c r="A492" t="s">
        <v>543</v>
      </c>
    </row>
    <row r="493" spans="1:1">
      <c r="A493" t="s">
        <v>544</v>
      </c>
    </row>
    <row r="494" spans="1:1">
      <c r="A494" t="s">
        <v>545</v>
      </c>
    </row>
    <row r="495" spans="1:1">
      <c r="A495" t="s">
        <v>546</v>
      </c>
    </row>
    <row r="496" spans="1:1">
      <c r="A496" t="s">
        <v>547</v>
      </c>
    </row>
    <row r="497" spans="1:1">
      <c r="A497" t="s">
        <v>548</v>
      </c>
    </row>
    <row r="498" spans="1:1">
      <c r="A498" t="s">
        <v>549</v>
      </c>
    </row>
    <row r="499" spans="1:1">
      <c r="A499" t="s">
        <v>550</v>
      </c>
    </row>
    <row r="500" spans="1:1">
      <c r="A500" t="s">
        <v>551</v>
      </c>
    </row>
    <row r="501" spans="1:1">
      <c r="A501" t="s">
        <v>552</v>
      </c>
    </row>
    <row r="502" spans="1:1">
      <c r="A502" t="s">
        <v>553</v>
      </c>
    </row>
    <row r="503" spans="1:1">
      <c r="A503" t="s">
        <v>554</v>
      </c>
    </row>
    <row r="504" spans="1:1">
      <c r="A504" t="s">
        <v>555</v>
      </c>
    </row>
    <row r="505" spans="1:1">
      <c r="A505" t="s">
        <v>556</v>
      </c>
    </row>
    <row r="506" spans="1:1">
      <c r="A506" t="s">
        <v>557</v>
      </c>
    </row>
    <row r="507" spans="1:1">
      <c r="A507" t="s">
        <v>558</v>
      </c>
    </row>
    <row r="508" spans="1:1">
      <c r="A508" s="1" t="s">
        <v>559</v>
      </c>
    </row>
    <row r="509" spans="1:1">
      <c r="A509" t="s">
        <v>560</v>
      </c>
    </row>
    <row r="510" spans="1:1">
      <c r="A510" t="s">
        <v>561</v>
      </c>
    </row>
    <row r="511" spans="1:1">
      <c r="A511" t="s">
        <v>20</v>
      </c>
    </row>
    <row r="512" spans="1:1">
      <c r="A512" t="s">
        <v>562</v>
      </c>
    </row>
    <row r="513" spans="1:1">
      <c r="A513" t="s">
        <v>563</v>
      </c>
    </row>
    <row r="514" spans="1:1">
      <c r="A514" t="s">
        <v>564</v>
      </c>
    </row>
    <row r="515" spans="1:1">
      <c r="A515" t="s">
        <v>565</v>
      </c>
    </row>
    <row r="516" spans="1:1">
      <c r="A516" t="s">
        <v>566</v>
      </c>
    </row>
    <row r="517" spans="1:1">
      <c r="A517" t="s">
        <v>567</v>
      </c>
    </row>
    <row r="518" spans="1:1">
      <c r="A518" t="s">
        <v>568</v>
      </c>
    </row>
    <row r="519" spans="1:1">
      <c r="A519" t="s">
        <v>569</v>
      </c>
    </row>
    <row r="520" spans="1:1">
      <c r="A520" t="s">
        <v>570</v>
      </c>
    </row>
    <row r="521" spans="1:1">
      <c r="A521" t="s">
        <v>571</v>
      </c>
    </row>
    <row r="522" spans="1:1">
      <c r="A522" t="s">
        <v>572</v>
      </c>
    </row>
    <row r="523" spans="1:1">
      <c r="A523" t="s">
        <v>573</v>
      </c>
    </row>
    <row r="524" spans="1:1">
      <c r="A524" t="s">
        <v>574</v>
      </c>
    </row>
    <row r="525" spans="1:1">
      <c r="A525" t="s">
        <v>575</v>
      </c>
    </row>
    <row r="526" spans="1:1">
      <c r="A526" t="s">
        <v>576</v>
      </c>
    </row>
    <row r="527" spans="1:1">
      <c r="A527" t="s">
        <v>577</v>
      </c>
    </row>
    <row r="528" spans="1:1">
      <c r="A528" t="s">
        <v>578</v>
      </c>
    </row>
    <row r="529" spans="1:1">
      <c r="A529" t="s">
        <v>579</v>
      </c>
    </row>
    <row r="530" spans="1:1">
      <c r="A530" t="s">
        <v>580</v>
      </c>
    </row>
    <row r="531" spans="1:1">
      <c r="A531" t="s">
        <v>581</v>
      </c>
    </row>
    <row r="532" spans="1:1">
      <c r="A532" t="s">
        <v>582</v>
      </c>
    </row>
    <row r="533" spans="1:1">
      <c r="A533" t="s">
        <v>583</v>
      </c>
    </row>
    <row r="534" spans="1:1">
      <c r="A534" t="s">
        <v>584</v>
      </c>
    </row>
    <row r="535" spans="1:1">
      <c r="A535" t="s">
        <v>585</v>
      </c>
    </row>
    <row r="536" spans="1:1">
      <c r="A536" t="s">
        <v>586</v>
      </c>
    </row>
    <row r="537" spans="1:1">
      <c r="A537" t="s">
        <v>587</v>
      </c>
    </row>
    <row r="538" spans="1:1">
      <c r="A538" t="s">
        <v>588</v>
      </c>
    </row>
    <row r="539" spans="1:1">
      <c r="A539" t="s">
        <v>589</v>
      </c>
    </row>
    <row r="540" spans="1:1">
      <c r="A540" t="s">
        <v>590</v>
      </c>
    </row>
    <row r="541" spans="1:1">
      <c r="A541" t="s">
        <v>591</v>
      </c>
    </row>
    <row r="542" spans="1:1">
      <c r="A542" t="s">
        <v>592</v>
      </c>
    </row>
    <row r="543" spans="1:1">
      <c r="A543" t="s">
        <v>593</v>
      </c>
    </row>
    <row r="544" spans="1:1">
      <c r="A544" t="s">
        <v>594</v>
      </c>
    </row>
    <row r="545" spans="1:1">
      <c r="A545" t="s">
        <v>595</v>
      </c>
    </row>
    <row r="546" spans="1:1">
      <c r="A546" t="s">
        <v>596</v>
      </c>
    </row>
    <row r="547" spans="1:1">
      <c r="A547" t="s">
        <v>597</v>
      </c>
    </row>
    <row r="548" spans="1:1">
      <c r="A548" t="s">
        <v>598</v>
      </c>
    </row>
    <row r="549" spans="1:1">
      <c r="A549" t="s">
        <v>599</v>
      </c>
    </row>
    <row r="550" spans="1:1">
      <c r="A550" t="s">
        <v>600</v>
      </c>
    </row>
    <row r="551" spans="1:1">
      <c r="A551" t="s">
        <v>601</v>
      </c>
    </row>
    <row r="552" spans="1:1">
      <c r="A552" t="s">
        <v>602</v>
      </c>
    </row>
    <row r="553" spans="1:1">
      <c r="A553" t="s">
        <v>603</v>
      </c>
    </row>
    <row r="554" spans="1:1">
      <c r="A554" t="s">
        <v>604</v>
      </c>
    </row>
    <row r="555" spans="1:1">
      <c r="A555" t="s">
        <v>605</v>
      </c>
    </row>
    <row r="556" spans="1:1">
      <c r="A556" t="s">
        <v>606</v>
      </c>
    </row>
    <row r="557" spans="1:1">
      <c r="A557" t="s">
        <v>607</v>
      </c>
    </row>
    <row r="558" spans="1:1">
      <c r="A558" t="s">
        <v>608</v>
      </c>
    </row>
    <row r="559" spans="1:1">
      <c r="A559" t="s">
        <v>609</v>
      </c>
    </row>
    <row r="560" spans="1:1">
      <c r="A560" t="s">
        <v>610</v>
      </c>
    </row>
    <row r="561" spans="1:1">
      <c r="A561" t="s">
        <v>611</v>
      </c>
    </row>
    <row r="562" spans="1:1">
      <c r="A562" t="s">
        <v>612</v>
      </c>
    </row>
    <row r="563" spans="1:1">
      <c r="A563" t="s">
        <v>613</v>
      </c>
    </row>
    <row r="564" spans="1:1">
      <c r="A564" t="s">
        <v>614</v>
      </c>
    </row>
    <row r="565" spans="1:1">
      <c r="A565" t="s">
        <v>615</v>
      </c>
    </row>
    <row r="566" spans="1:1">
      <c r="A566" t="s">
        <v>616</v>
      </c>
    </row>
    <row r="567" spans="1:1">
      <c r="A567" t="s">
        <v>617</v>
      </c>
    </row>
    <row r="568" spans="1:1">
      <c r="A568" t="s">
        <v>618</v>
      </c>
    </row>
    <row r="569" spans="1:1">
      <c r="A569" t="s">
        <v>619</v>
      </c>
    </row>
    <row r="570" spans="1:1">
      <c r="A570" t="s">
        <v>620</v>
      </c>
    </row>
    <row r="571" spans="1:1">
      <c r="A571" t="s">
        <v>621</v>
      </c>
    </row>
    <row r="572" spans="1:1">
      <c r="A572" t="s">
        <v>622</v>
      </c>
    </row>
    <row r="573" spans="1:1">
      <c r="A573" t="s">
        <v>623</v>
      </c>
    </row>
    <row r="574" spans="1:1">
      <c r="A574" t="s">
        <v>624</v>
      </c>
    </row>
    <row r="575" spans="1:1">
      <c r="A575" t="s">
        <v>625</v>
      </c>
    </row>
    <row r="576" spans="1:1">
      <c r="A576" t="s">
        <v>626</v>
      </c>
    </row>
    <row r="577" spans="1:1">
      <c r="A577" t="s">
        <v>627</v>
      </c>
    </row>
    <row r="578" spans="1:1">
      <c r="A578" t="s">
        <v>628</v>
      </c>
    </row>
    <row r="579" spans="1:1">
      <c r="A579" t="s">
        <v>629</v>
      </c>
    </row>
    <row r="580" spans="1:1">
      <c r="A580" s="1" t="s">
        <v>630</v>
      </c>
    </row>
    <row r="581" spans="1:1">
      <c r="A581" t="s">
        <v>631</v>
      </c>
    </row>
    <row r="582" spans="1:1">
      <c r="A582" t="s">
        <v>632</v>
      </c>
    </row>
    <row r="583" spans="1:1">
      <c r="A583" t="s">
        <v>633</v>
      </c>
    </row>
    <row r="584" spans="1:1">
      <c r="A584" t="s">
        <v>634</v>
      </c>
    </row>
    <row r="585" spans="1:1">
      <c r="A585" t="s">
        <v>635</v>
      </c>
    </row>
    <row r="586" spans="1:1">
      <c r="A586" s="4" t="s">
        <v>636</v>
      </c>
    </row>
    <row r="587" spans="1:1">
      <c r="A587" s="4" t="s">
        <v>637</v>
      </c>
    </row>
    <row r="588" spans="1:1">
      <c r="A588" s="4" t="s">
        <v>638</v>
      </c>
    </row>
    <row r="589" spans="1:1">
      <c r="A589" t="s">
        <v>639</v>
      </c>
    </row>
    <row r="590" spans="1:1">
      <c r="A590" t="s">
        <v>640</v>
      </c>
    </row>
    <row r="591" spans="1:1">
      <c r="A591" t="s">
        <v>641</v>
      </c>
    </row>
    <row r="592" spans="1:1">
      <c r="A592" s="4" t="s">
        <v>642</v>
      </c>
    </row>
    <row r="593" spans="1:1">
      <c r="A593" t="s">
        <v>643</v>
      </c>
    </row>
    <row r="594" spans="1:1">
      <c r="A594" s="1" t="s">
        <v>644</v>
      </c>
    </row>
    <row r="595" spans="1:1">
      <c r="A595" t="s">
        <v>645</v>
      </c>
    </row>
    <row r="596" spans="1:1">
      <c r="A596" s="4" t="s">
        <v>646</v>
      </c>
    </row>
    <row r="597" spans="1:1">
      <c r="A597" t="s">
        <v>647</v>
      </c>
    </row>
    <row r="598" spans="1:1">
      <c r="A598" s="4" t="s">
        <v>648</v>
      </c>
    </row>
    <row r="599" spans="1:1">
      <c r="A599" s="4" t="s">
        <v>649</v>
      </c>
    </row>
    <row r="600" spans="1:1">
      <c r="A600" s="4" t="s">
        <v>650</v>
      </c>
    </row>
    <row r="601" spans="1:1">
      <c r="A601" s="2"/>
    </row>
  </sheetData>
  <sheetProtection password="DAA7" sheet="1" objects="1" scenarios="1"/>
  <sortState ref="A2:A600">
    <sortCondition ref="A45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1"/>
  <sheetViews>
    <sheetView zoomScale="80" zoomScaleNormal="80" workbookViewId="0">
      <selection activeCell="N64" sqref="N64"/>
    </sheetView>
  </sheetViews>
  <sheetFormatPr defaultColWidth="8.54296875" defaultRowHeight="14.5"/>
  <cols>
    <col min="1" max="1" width="15.54296875" style="23" customWidth="1"/>
    <col min="2" max="2" width="49.7265625" style="23" customWidth="1"/>
    <col min="3" max="3" width="34.453125" style="23" customWidth="1"/>
    <col min="4" max="8" width="8.54296875" style="23"/>
    <col min="9" max="9" width="18.26953125" style="23" customWidth="1"/>
    <col min="10" max="16384" width="8.54296875" style="23"/>
  </cols>
  <sheetData>
    <row r="1" spans="1:10">
      <c r="F1" s="23" t="s">
        <v>859</v>
      </c>
    </row>
    <row r="5" spans="1:10" ht="14.5" customHeight="1">
      <c r="A5" s="199" t="s">
        <v>651</v>
      </c>
      <c r="B5" s="199"/>
      <c r="C5" s="199"/>
      <c r="D5" s="199"/>
      <c r="E5" s="199"/>
      <c r="F5" s="199"/>
      <c r="G5" s="199"/>
      <c r="H5" s="199"/>
      <c r="I5" s="199"/>
    </row>
    <row r="6" spans="1:10">
      <c r="A6" s="24"/>
      <c r="B6" s="24"/>
      <c r="C6" s="24"/>
      <c r="D6" s="24"/>
      <c r="E6" s="24"/>
    </row>
    <row r="7" spans="1:10" ht="15.75" customHeight="1">
      <c r="A7" s="25"/>
      <c r="B7" s="200" t="s">
        <v>652</v>
      </c>
      <c r="C7" s="201"/>
      <c r="D7" s="201"/>
      <c r="E7" s="201"/>
    </row>
    <row r="8" spans="1:10" ht="17.25" customHeight="1">
      <c r="A8" s="26"/>
      <c r="B8" s="202" t="s">
        <v>653</v>
      </c>
      <c r="C8" s="203"/>
      <c r="D8" s="203"/>
      <c r="E8" s="203"/>
    </row>
    <row r="9" spans="1:10" ht="17.25" customHeight="1">
      <c r="A9" s="157" t="s">
        <v>816</v>
      </c>
      <c r="B9" s="156" t="s">
        <v>815</v>
      </c>
      <c r="C9" s="188"/>
      <c r="D9" s="188"/>
      <c r="E9" s="188"/>
    </row>
    <row r="11" spans="1:10" s="134" customFormat="1" ht="47.15" customHeight="1">
      <c r="A11" s="204" t="s">
        <v>719</v>
      </c>
      <c r="B11" s="204"/>
      <c r="C11" s="204"/>
      <c r="D11" s="204"/>
      <c r="E11" s="204"/>
      <c r="F11" s="204"/>
      <c r="G11" s="204"/>
      <c r="H11" s="204"/>
      <c r="I11" s="204"/>
    </row>
    <row r="12" spans="1:10" ht="28.5" customHeight="1">
      <c r="A12" s="195" t="s">
        <v>654</v>
      </c>
      <c r="B12" s="195"/>
      <c r="C12" s="195" t="s">
        <v>820</v>
      </c>
      <c r="D12" s="195"/>
      <c r="E12" s="195"/>
      <c r="F12" s="195"/>
      <c r="G12" s="195"/>
      <c r="H12" s="195"/>
      <c r="I12" s="195"/>
      <c r="J12" s="27"/>
    </row>
    <row r="13" spans="1:10" ht="47.25" customHeight="1">
      <c r="A13" s="195" t="s">
        <v>735</v>
      </c>
      <c r="B13" s="195"/>
      <c r="C13" s="195" t="s">
        <v>829</v>
      </c>
      <c r="D13" s="195"/>
      <c r="E13" s="195"/>
      <c r="F13" s="195"/>
      <c r="G13" s="195"/>
      <c r="H13" s="195"/>
      <c r="I13" s="195"/>
    </row>
    <row r="14" spans="1:10" ht="65.25" customHeight="1">
      <c r="A14" s="195" t="s">
        <v>736</v>
      </c>
      <c r="B14" s="195"/>
      <c r="C14" s="195" t="s">
        <v>830</v>
      </c>
      <c r="D14" s="195"/>
      <c r="E14" s="195"/>
      <c r="F14" s="195"/>
      <c r="G14" s="195"/>
      <c r="H14" s="195"/>
      <c r="I14" s="195"/>
    </row>
    <row r="15" spans="1:10" ht="47.25" customHeight="1">
      <c r="A15" s="195" t="s">
        <v>737</v>
      </c>
      <c r="B15" s="195"/>
      <c r="C15" s="195" t="s">
        <v>821</v>
      </c>
      <c r="D15" s="195"/>
      <c r="E15" s="195"/>
      <c r="F15" s="195"/>
      <c r="G15" s="195"/>
      <c r="H15" s="195"/>
      <c r="I15" s="195"/>
    </row>
    <row r="16" spans="1:10" ht="47.25" customHeight="1">
      <c r="A16" s="195" t="s">
        <v>738</v>
      </c>
      <c r="B16" s="195"/>
      <c r="C16" s="195" t="s">
        <v>822</v>
      </c>
      <c r="D16" s="195"/>
      <c r="E16" s="195"/>
      <c r="F16" s="195"/>
      <c r="G16" s="195"/>
      <c r="H16" s="195"/>
      <c r="I16" s="195"/>
    </row>
    <row r="17" spans="1:10" ht="36" customHeight="1">
      <c r="A17" s="195" t="s">
        <v>739</v>
      </c>
      <c r="B17" s="195"/>
      <c r="C17" s="195" t="s">
        <v>740</v>
      </c>
      <c r="D17" s="195"/>
      <c r="E17" s="195"/>
      <c r="F17" s="195"/>
      <c r="G17" s="195"/>
      <c r="H17" s="195"/>
      <c r="I17" s="195"/>
    </row>
    <row r="18" spans="1:10" ht="49.5" customHeight="1">
      <c r="A18" s="186" t="s">
        <v>741</v>
      </c>
      <c r="B18" s="186"/>
      <c r="C18" s="39" t="s">
        <v>655</v>
      </c>
      <c r="D18" s="196" t="s">
        <v>825</v>
      </c>
      <c r="E18" s="196"/>
      <c r="F18" s="196"/>
      <c r="G18" s="196"/>
      <c r="H18" s="196"/>
      <c r="I18" s="196"/>
    </row>
    <row r="19" spans="1:10" ht="28.5" customHeight="1">
      <c r="A19" s="197"/>
      <c r="B19" s="197"/>
      <c r="C19" s="39" t="s">
        <v>656</v>
      </c>
      <c r="D19" s="194" t="s">
        <v>657</v>
      </c>
      <c r="E19" s="194"/>
      <c r="F19" s="194"/>
      <c r="G19" s="194"/>
      <c r="H19" s="194"/>
      <c r="I19" s="194"/>
    </row>
    <row r="20" spans="1:10" ht="26.25" customHeight="1">
      <c r="A20" s="197"/>
      <c r="B20" s="197"/>
      <c r="C20" s="39" t="s">
        <v>658</v>
      </c>
      <c r="D20" s="194" t="s">
        <v>659</v>
      </c>
      <c r="E20" s="194"/>
      <c r="F20" s="194"/>
      <c r="G20" s="194"/>
      <c r="H20" s="194"/>
      <c r="I20" s="194"/>
    </row>
    <row r="21" spans="1:10" ht="32.25" customHeight="1">
      <c r="A21" s="197"/>
      <c r="B21" s="197"/>
      <c r="C21" s="39" t="s">
        <v>660</v>
      </c>
      <c r="D21" s="194" t="s">
        <v>661</v>
      </c>
      <c r="E21" s="194"/>
      <c r="F21" s="194"/>
      <c r="G21" s="194"/>
      <c r="H21" s="194"/>
      <c r="I21" s="194"/>
    </row>
    <row r="22" spans="1:10" ht="99.75" customHeight="1">
      <c r="A22" s="197"/>
      <c r="B22" s="197"/>
      <c r="C22" s="39" t="s">
        <v>662</v>
      </c>
      <c r="D22" s="196" t="s">
        <v>826</v>
      </c>
      <c r="E22" s="196"/>
      <c r="F22" s="196"/>
      <c r="G22" s="196"/>
      <c r="H22" s="196"/>
      <c r="I22" s="196"/>
    </row>
    <row r="23" spans="1:10" ht="34.5" customHeight="1">
      <c r="A23" s="197"/>
      <c r="B23" s="197"/>
      <c r="C23" s="39" t="s">
        <v>663</v>
      </c>
      <c r="D23" s="196" t="s">
        <v>664</v>
      </c>
      <c r="E23" s="196"/>
      <c r="F23" s="196"/>
      <c r="G23" s="196"/>
      <c r="H23" s="196"/>
      <c r="I23" s="196"/>
    </row>
    <row r="24" spans="1:10" ht="32.25" customHeight="1">
      <c r="A24" s="197"/>
      <c r="B24" s="197"/>
      <c r="C24" s="39" t="s">
        <v>665</v>
      </c>
      <c r="D24" s="196" t="s">
        <v>666</v>
      </c>
      <c r="E24" s="196"/>
      <c r="F24" s="196"/>
      <c r="G24" s="196"/>
      <c r="H24" s="196"/>
      <c r="I24" s="196"/>
    </row>
    <row r="25" spans="1:10" ht="40.5" customHeight="1">
      <c r="A25" s="193" t="s">
        <v>742</v>
      </c>
      <c r="B25" s="193"/>
      <c r="C25" s="194" t="s">
        <v>720</v>
      </c>
      <c r="D25" s="194"/>
      <c r="E25" s="194"/>
      <c r="F25" s="194"/>
      <c r="G25" s="194"/>
      <c r="H25" s="194"/>
      <c r="I25" s="194"/>
    </row>
    <row r="26" spans="1:10" ht="44.25" customHeight="1">
      <c r="A26" s="193" t="s">
        <v>743</v>
      </c>
      <c r="B26" s="193"/>
      <c r="C26" s="194" t="s">
        <v>744</v>
      </c>
      <c r="D26" s="194"/>
      <c r="E26" s="194"/>
      <c r="F26" s="194"/>
      <c r="G26" s="194"/>
      <c r="H26" s="194"/>
      <c r="I26" s="194"/>
    </row>
    <row r="27" spans="1:10" ht="21.75" customHeight="1">
      <c r="A27" s="186"/>
      <c r="B27" s="186"/>
      <c r="C27" s="187"/>
      <c r="D27" s="187"/>
      <c r="E27" s="187"/>
      <c r="F27" s="187"/>
      <c r="G27" s="187"/>
      <c r="H27" s="187"/>
      <c r="I27" s="187"/>
    </row>
    <row r="28" spans="1:10" s="134" customFormat="1" ht="57" customHeight="1">
      <c r="A28" s="198" t="s">
        <v>721</v>
      </c>
      <c r="B28" s="198"/>
      <c r="C28" s="198"/>
      <c r="D28" s="198"/>
      <c r="E28" s="198"/>
      <c r="F28" s="198"/>
      <c r="G28" s="198"/>
      <c r="H28" s="198"/>
      <c r="I28" s="198"/>
    </row>
    <row r="29" spans="1:10" ht="36" customHeight="1">
      <c r="A29" s="195" t="s">
        <v>654</v>
      </c>
      <c r="B29" s="195"/>
      <c r="C29" s="195" t="s">
        <v>833</v>
      </c>
      <c r="D29" s="195"/>
      <c r="E29" s="195"/>
      <c r="F29" s="195"/>
      <c r="G29" s="195"/>
      <c r="H29" s="195"/>
      <c r="I29" s="195"/>
      <c r="J29" s="27"/>
    </row>
    <row r="30" spans="1:10" ht="47.25" customHeight="1">
      <c r="A30" s="195" t="s">
        <v>735</v>
      </c>
      <c r="B30" s="195"/>
      <c r="C30" s="195" t="s">
        <v>829</v>
      </c>
      <c r="D30" s="195"/>
      <c r="E30" s="195"/>
      <c r="F30" s="195"/>
      <c r="G30" s="195"/>
      <c r="H30" s="195"/>
      <c r="I30" s="195"/>
    </row>
    <row r="31" spans="1:10" ht="63" customHeight="1">
      <c r="A31" s="195" t="s">
        <v>736</v>
      </c>
      <c r="B31" s="195"/>
      <c r="C31" s="195" t="s">
        <v>830</v>
      </c>
      <c r="D31" s="195"/>
      <c r="E31" s="195"/>
      <c r="F31" s="195"/>
      <c r="G31" s="195"/>
      <c r="H31" s="195"/>
      <c r="I31" s="195"/>
    </row>
    <row r="32" spans="1:10" ht="81" customHeight="1">
      <c r="A32" s="195" t="s">
        <v>737</v>
      </c>
      <c r="B32" s="195"/>
      <c r="C32" s="195" t="s">
        <v>821</v>
      </c>
      <c r="D32" s="195"/>
      <c r="E32" s="195"/>
      <c r="F32" s="195"/>
      <c r="G32" s="195"/>
      <c r="H32" s="195"/>
      <c r="I32" s="195"/>
    </row>
    <row r="33" spans="1:10" ht="66" customHeight="1">
      <c r="A33" s="195" t="s">
        <v>738</v>
      </c>
      <c r="B33" s="195"/>
      <c r="C33" s="195" t="s">
        <v>822</v>
      </c>
      <c r="D33" s="195"/>
      <c r="E33" s="195"/>
      <c r="F33" s="195"/>
      <c r="G33" s="195"/>
      <c r="H33" s="195"/>
      <c r="I33" s="195"/>
    </row>
    <row r="34" spans="1:10" ht="27" customHeight="1">
      <c r="A34" s="195" t="s">
        <v>739</v>
      </c>
      <c r="B34" s="195"/>
      <c r="C34" s="195" t="s">
        <v>740</v>
      </c>
      <c r="D34" s="195"/>
      <c r="E34" s="195"/>
      <c r="F34" s="195"/>
      <c r="G34" s="195"/>
      <c r="H34" s="195"/>
      <c r="I34" s="195"/>
    </row>
    <row r="35" spans="1:10" ht="82.5" customHeight="1">
      <c r="A35" s="193" t="s">
        <v>801</v>
      </c>
      <c r="B35" s="193"/>
      <c r="C35" s="39" t="s">
        <v>724</v>
      </c>
      <c r="D35" s="196" t="s">
        <v>725</v>
      </c>
      <c r="E35" s="196"/>
      <c r="F35" s="196"/>
      <c r="G35" s="196"/>
      <c r="H35" s="196"/>
      <c r="I35" s="196"/>
      <c r="J35" s="27"/>
    </row>
    <row r="36" spans="1:10" ht="83.25" customHeight="1">
      <c r="A36" s="193" t="s">
        <v>802</v>
      </c>
      <c r="B36" s="193"/>
      <c r="C36" s="39" t="s">
        <v>713</v>
      </c>
      <c r="D36" s="196" t="s">
        <v>865</v>
      </c>
      <c r="E36" s="196"/>
      <c r="F36" s="196"/>
      <c r="G36" s="196"/>
      <c r="H36" s="196"/>
      <c r="I36" s="196"/>
      <c r="J36" s="27"/>
    </row>
    <row r="37" spans="1:10" ht="47.25" customHeight="1">
      <c r="A37" s="193" t="s">
        <v>851</v>
      </c>
      <c r="B37" s="193"/>
      <c r="C37" s="194" t="s">
        <v>844</v>
      </c>
      <c r="D37" s="194"/>
      <c r="E37" s="194"/>
      <c r="F37" s="194"/>
      <c r="G37" s="194"/>
      <c r="H37" s="194"/>
      <c r="I37" s="194"/>
    </row>
    <row r="38" spans="1:10" ht="47.25" customHeight="1">
      <c r="A38" s="193" t="s">
        <v>852</v>
      </c>
      <c r="B38" s="193"/>
      <c r="C38" s="194" t="s">
        <v>853</v>
      </c>
      <c r="D38" s="194"/>
      <c r="E38" s="194"/>
      <c r="F38" s="194"/>
      <c r="G38" s="194"/>
      <c r="H38" s="194"/>
      <c r="I38" s="194"/>
    </row>
    <row r="39" spans="1:10" ht="47.25" customHeight="1">
      <c r="A39" s="193" t="s">
        <v>861</v>
      </c>
      <c r="B39" s="193"/>
      <c r="C39" s="194" t="s">
        <v>854</v>
      </c>
      <c r="D39" s="194"/>
      <c r="E39" s="194"/>
      <c r="F39" s="194"/>
      <c r="G39" s="194"/>
      <c r="H39" s="194"/>
      <c r="I39" s="194"/>
    </row>
    <row r="40" spans="1:10" ht="47.25" customHeight="1">
      <c r="A40" s="193" t="s">
        <v>855</v>
      </c>
      <c r="B40" s="193"/>
      <c r="C40" s="194" t="s">
        <v>856</v>
      </c>
      <c r="D40" s="194"/>
      <c r="E40" s="194"/>
      <c r="F40" s="194"/>
      <c r="G40" s="194"/>
      <c r="H40" s="194"/>
      <c r="I40" s="194"/>
    </row>
    <row r="41" spans="1:10" ht="36" customHeight="1">
      <c r="C41" s="40"/>
      <c r="D41" s="40"/>
      <c r="E41" s="40"/>
      <c r="F41" s="40"/>
      <c r="G41" s="40"/>
      <c r="H41" s="40"/>
      <c r="I41" s="40"/>
    </row>
    <row r="42" spans="1:10" s="134" customFormat="1" ht="55.5" customHeight="1">
      <c r="A42" s="205" t="s">
        <v>712</v>
      </c>
      <c r="B42" s="205"/>
      <c r="C42" s="205"/>
      <c r="D42" s="205"/>
      <c r="E42" s="205"/>
      <c r="F42" s="205"/>
      <c r="G42" s="205"/>
      <c r="H42" s="205"/>
      <c r="I42" s="205"/>
    </row>
    <row r="43" spans="1:10" ht="64.5" customHeight="1">
      <c r="A43" s="195" t="s">
        <v>654</v>
      </c>
      <c r="B43" s="195"/>
      <c r="C43" s="195" t="s">
        <v>833</v>
      </c>
      <c r="D43" s="195"/>
      <c r="E43" s="195"/>
      <c r="F43" s="195"/>
      <c r="G43" s="195"/>
      <c r="H43" s="195"/>
      <c r="I43" s="195"/>
    </row>
    <row r="44" spans="1:10" ht="47.25" customHeight="1">
      <c r="A44" s="195" t="s">
        <v>735</v>
      </c>
      <c r="B44" s="195"/>
      <c r="C44" s="195" t="s">
        <v>829</v>
      </c>
      <c r="D44" s="195"/>
      <c r="E44" s="195"/>
      <c r="F44" s="195"/>
      <c r="G44" s="195"/>
      <c r="H44" s="195"/>
      <c r="I44" s="195"/>
    </row>
    <row r="45" spans="1:10" ht="63" customHeight="1">
      <c r="A45" s="195" t="s">
        <v>736</v>
      </c>
      <c r="B45" s="195"/>
      <c r="C45" s="195" t="s">
        <v>830</v>
      </c>
      <c r="D45" s="195"/>
      <c r="E45" s="195"/>
      <c r="F45" s="195"/>
      <c r="G45" s="195"/>
      <c r="H45" s="195"/>
      <c r="I45" s="195"/>
    </row>
    <row r="46" spans="1:10" ht="67" customHeight="1">
      <c r="A46" s="195" t="s">
        <v>737</v>
      </c>
      <c r="B46" s="195"/>
      <c r="C46" s="195" t="s">
        <v>821</v>
      </c>
      <c r="D46" s="195"/>
      <c r="E46" s="195"/>
      <c r="F46" s="195"/>
      <c r="G46" s="195"/>
      <c r="H46" s="195"/>
      <c r="I46" s="195"/>
    </row>
    <row r="47" spans="1:10" ht="66" customHeight="1">
      <c r="A47" s="195" t="s">
        <v>738</v>
      </c>
      <c r="B47" s="195"/>
      <c r="C47" s="195" t="s">
        <v>822</v>
      </c>
      <c r="D47" s="195"/>
      <c r="E47" s="195"/>
      <c r="F47" s="195"/>
      <c r="G47" s="195"/>
      <c r="H47" s="195"/>
      <c r="I47" s="195"/>
    </row>
    <row r="48" spans="1:10" ht="30.65" customHeight="1">
      <c r="A48" s="195" t="s">
        <v>739</v>
      </c>
      <c r="B48" s="195"/>
      <c r="C48" s="195" t="s">
        <v>740</v>
      </c>
      <c r="D48" s="195"/>
      <c r="E48" s="195"/>
      <c r="F48" s="195"/>
      <c r="G48" s="195"/>
      <c r="H48" s="195"/>
      <c r="I48" s="195"/>
    </row>
    <row r="49" spans="1:10" ht="82.5" customHeight="1">
      <c r="A49" s="193" t="s">
        <v>801</v>
      </c>
      <c r="B49" s="193"/>
      <c r="C49" s="39" t="s">
        <v>724</v>
      </c>
      <c r="D49" s="196" t="s">
        <v>725</v>
      </c>
      <c r="E49" s="196"/>
      <c r="F49" s="196"/>
      <c r="G49" s="196"/>
      <c r="H49" s="196"/>
      <c r="I49" s="196"/>
      <c r="J49" s="27"/>
    </row>
    <row r="50" spans="1:10" ht="78" customHeight="1">
      <c r="A50" s="193" t="s">
        <v>802</v>
      </c>
      <c r="B50" s="193"/>
      <c r="C50" s="39" t="s">
        <v>713</v>
      </c>
      <c r="D50" s="196" t="s">
        <v>865</v>
      </c>
      <c r="E50" s="196"/>
      <c r="F50" s="196"/>
      <c r="G50" s="196"/>
      <c r="H50" s="196"/>
      <c r="I50" s="196"/>
      <c r="J50" s="27"/>
    </row>
    <row r="51" spans="1:10" ht="47.25" customHeight="1">
      <c r="A51" s="193" t="s">
        <v>851</v>
      </c>
      <c r="B51" s="193"/>
      <c r="C51" s="194" t="s">
        <v>857</v>
      </c>
      <c r="D51" s="194"/>
      <c r="E51" s="194"/>
      <c r="F51" s="194"/>
      <c r="G51" s="194"/>
      <c r="H51" s="194"/>
      <c r="I51" s="194"/>
    </row>
    <row r="52" spans="1:10" ht="42.75" customHeight="1">
      <c r="A52" s="193" t="s">
        <v>852</v>
      </c>
      <c r="B52" s="193"/>
      <c r="C52" s="194" t="s">
        <v>853</v>
      </c>
      <c r="D52" s="194"/>
      <c r="E52" s="194"/>
      <c r="F52" s="194"/>
      <c r="G52" s="194"/>
      <c r="H52" s="194"/>
      <c r="I52" s="194"/>
    </row>
    <row r="53" spans="1:10" ht="32.25" customHeight="1">
      <c r="A53" s="193" t="s">
        <v>860</v>
      </c>
      <c r="B53" s="193"/>
      <c r="C53" s="194" t="s">
        <v>854</v>
      </c>
      <c r="D53" s="194"/>
      <c r="E53" s="194"/>
      <c r="F53" s="194"/>
      <c r="G53" s="194"/>
      <c r="H53" s="194"/>
      <c r="I53" s="194"/>
    </row>
    <row r="54" spans="1:10" ht="49.5" customHeight="1">
      <c r="A54" s="193" t="s">
        <v>855</v>
      </c>
      <c r="B54" s="193"/>
      <c r="C54" s="194" t="s">
        <v>858</v>
      </c>
      <c r="D54" s="194"/>
      <c r="E54" s="194"/>
      <c r="F54" s="194"/>
      <c r="G54" s="194"/>
      <c r="H54" s="194"/>
      <c r="I54" s="194"/>
    </row>
    <row r="55" spans="1:10" ht="32.5" customHeight="1">
      <c r="C55" s="40"/>
      <c r="D55" s="40"/>
      <c r="E55" s="40"/>
      <c r="F55" s="40"/>
      <c r="G55" s="40"/>
      <c r="H55" s="40"/>
      <c r="I55" s="40"/>
    </row>
    <row r="56" spans="1:10" ht="30.65" customHeight="1">
      <c r="A56" s="210" t="s">
        <v>667</v>
      </c>
      <c r="B56" s="210"/>
      <c r="C56" s="210"/>
      <c r="D56" s="210"/>
      <c r="E56" s="210"/>
      <c r="F56" s="210"/>
      <c r="G56" s="210"/>
      <c r="H56" s="210"/>
      <c r="I56" s="210"/>
    </row>
    <row r="57" spans="1:10" ht="45" customHeight="1">
      <c r="A57" s="206" t="s">
        <v>668</v>
      </c>
      <c r="B57" s="206"/>
      <c r="C57" s="208" t="s">
        <v>669</v>
      </c>
      <c r="D57" s="208"/>
      <c r="E57" s="208"/>
      <c r="F57" s="208"/>
      <c r="G57" s="208"/>
      <c r="H57" s="208"/>
      <c r="I57" s="208"/>
    </row>
    <row r="58" spans="1:10" ht="46.5" customHeight="1">
      <c r="A58" s="206" t="s">
        <v>670</v>
      </c>
      <c r="B58" s="206"/>
      <c r="C58" s="208" t="s">
        <v>671</v>
      </c>
      <c r="D58" s="208"/>
      <c r="E58" s="208"/>
      <c r="F58" s="208"/>
      <c r="G58" s="208"/>
      <c r="H58" s="208"/>
      <c r="I58" s="208"/>
    </row>
    <row r="59" spans="1:10" ht="54" customHeight="1">
      <c r="A59" s="206" t="s">
        <v>672</v>
      </c>
      <c r="B59" s="206"/>
      <c r="C59" s="208" t="s">
        <v>673</v>
      </c>
      <c r="D59" s="208"/>
      <c r="E59" s="208"/>
      <c r="F59" s="208"/>
      <c r="G59" s="208"/>
      <c r="H59" s="208"/>
      <c r="I59" s="208"/>
    </row>
    <row r="60" spans="1:10" ht="46.5" customHeight="1">
      <c r="A60" s="206" t="s">
        <v>674</v>
      </c>
      <c r="B60" s="206"/>
      <c r="C60" s="208" t="s">
        <v>715</v>
      </c>
      <c r="D60" s="208"/>
      <c r="E60" s="208"/>
      <c r="F60" s="208"/>
      <c r="G60" s="208"/>
      <c r="H60" s="208"/>
      <c r="I60" s="208"/>
    </row>
    <row r="61" spans="1:10" ht="47.25" customHeight="1">
      <c r="A61" s="206" t="s">
        <v>714</v>
      </c>
      <c r="B61" s="206"/>
      <c r="C61" s="41" t="s">
        <v>675</v>
      </c>
      <c r="D61" s="208" t="s">
        <v>727</v>
      </c>
      <c r="E61" s="208"/>
      <c r="F61" s="208"/>
      <c r="G61" s="208"/>
      <c r="H61" s="208"/>
      <c r="I61" s="208"/>
    </row>
    <row r="62" spans="1:10" ht="46.5" customHeight="1">
      <c r="A62" s="206"/>
      <c r="B62" s="206"/>
      <c r="C62" s="41" t="s">
        <v>676</v>
      </c>
      <c r="D62" s="208" t="s">
        <v>726</v>
      </c>
      <c r="E62" s="208"/>
      <c r="F62" s="208"/>
      <c r="G62" s="208"/>
      <c r="H62" s="208"/>
      <c r="I62" s="208"/>
    </row>
    <row r="63" spans="1:10" ht="49.5" customHeight="1">
      <c r="A63" s="206" t="s">
        <v>677</v>
      </c>
      <c r="B63" s="206"/>
      <c r="C63" s="207" t="s">
        <v>678</v>
      </c>
      <c r="D63" s="207"/>
      <c r="E63" s="207"/>
      <c r="F63" s="207"/>
      <c r="G63" s="207"/>
      <c r="H63" s="207"/>
      <c r="I63" s="207"/>
    </row>
    <row r="64" spans="1:10" ht="49.5" customHeight="1">
      <c r="A64" s="206" t="s">
        <v>679</v>
      </c>
      <c r="B64" s="206"/>
      <c r="C64" s="208" t="s">
        <v>680</v>
      </c>
      <c r="D64" s="208"/>
      <c r="E64" s="208"/>
      <c r="F64" s="208"/>
      <c r="G64" s="208"/>
      <c r="H64" s="208"/>
      <c r="I64" s="208"/>
    </row>
    <row r="65" spans="1:9" ht="55.5" customHeight="1">
      <c r="A65" s="208" t="s">
        <v>732</v>
      </c>
      <c r="B65" s="208"/>
      <c r="C65" s="208" t="s">
        <v>731</v>
      </c>
      <c r="D65" s="208"/>
      <c r="E65" s="208"/>
      <c r="F65" s="208"/>
      <c r="G65" s="208"/>
      <c r="H65" s="208"/>
      <c r="I65" s="208"/>
    </row>
    <row r="66" spans="1:9" ht="46.5" customHeight="1">
      <c r="A66" s="206" t="s">
        <v>817</v>
      </c>
      <c r="B66" s="206"/>
      <c r="C66" s="208" t="s">
        <v>681</v>
      </c>
      <c r="D66" s="208"/>
      <c r="E66" s="208"/>
      <c r="F66" s="208"/>
      <c r="G66" s="208"/>
      <c r="H66" s="208"/>
      <c r="I66" s="208"/>
    </row>
    <row r="68" spans="1:9">
      <c r="A68" s="209" t="s">
        <v>682</v>
      </c>
      <c r="B68" s="209"/>
      <c r="C68" s="209"/>
      <c r="D68" s="209"/>
      <c r="E68" s="209"/>
      <c r="F68" s="209"/>
      <c r="G68" s="209"/>
      <c r="H68" s="209"/>
      <c r="I68" s="209"/>
    </row>
    <row r="69" spans="1:9" ht="40.5" customHeight="1">
      <c r="A69" s="189" t="s">
        <v>683</v>
      </c>
      <c r="B69" s="189"/>
      <c r="C69" s="208" t="s">
        <v>717</v>
      </c>
      <c r="D69" s="208"/>
      <c r="E69" s="208"/>
      <c r="F69" s="208"/>
      <c r="G69" s="208"/>
      <c r="H69" s="208"/>
      <c r="I69" s="208"/>
    </row>
    <row r="70" spans="1:9" ht="41.25" customHeight="1">
      <c r="A70" s="189" t="s">
        <v>684</v>
      </c>
      <c r="B70" s="189"/>
      <c r="C70" s="208" t="s">
        <v>716</v>
      </c>
      <c r="D70" s="208"/>
      <c r="E70" s="208"/>
      <c r="F70" s="208"/>
      <c r="G70" s="208"/>
      <c r="H70" s="208"/>
      <c r="I70" s="208"/>
    </row>
    <row r="71" spans="1:9" ht="27" customHeight="1">
      <c r="A71" s="206" t="s">
        <v>685</v>
      </c>
      <c r="B71" s="206"/>
      <c r="C71" s="206" t="s">
        <v>686</v>
      </c>
      <c r="D71" s="206"/>
      <c r="E71" s="206"/>
      <c r="F71" s="206"/>
      <c r="G71" s="206"/>
      <c r="H71" s="206"/>
      <c r="I71" s="206"/>
    </row>
  </sheetData>
  <sheetProtection algorithmName="SHA-512" hashValue="SaiJZH5MfxMcdLguVMpt97idOZu40GgrdmWkyY81tAvRKJwznUaZT+ZUiH+9lPulDF+0O4x+Au2ThpnKuq6aXw==" saltValue="SeKmv77k5EhlQSYBhRiJ0A==" spinCount="100000" sheet="1" objects="1" scenarios="1"/>
  <mergeCells count="108">
    <mergeCell ref="C60:I60"/>
    <mergeCell ref="A61:B62"/>
    <mergeCell ref="D61:I61"/>
    <mergeCell ref="D62:I62"/>
    <mergeCell ref="A58:B58"/>
    <mergeCell ref="C58:I58"/>
    <mergeCell ref="A56:I56"/>
    <mergeCell ref="A57:B57"/>
    <mergeCell ref="C57:I57"/>
    <mergeCell ref="A50:B50"/>
    <mergeCell ref="D50:I50"/>
    <mergeCell ref="A47:B47"/>
    <mergeCell ref="C47:I47"/>
    <mergeCell ref="A48:B48"/>
    <mergeCell ref="C48:I48"/>
    <mergeCell ref="A49:B49"/>
    <mergeCell ref="D49:I49"/>
    <mergeCell ref="A71:B71"/>
    <mergeCell ref="C71:I71"/>
    <mergeCell ref="A63:B63"/>
    <mergeCell ref="C63:I63"/>
    <mergeCell ref="A64:B64"/>
    <mergeCell ref="C64:I64"/>
    <mergeCell ref="A65:B65"/>
    <mergeCell ref="C65:I65"/>
    <mergeCell ref="A66:B66"/>
    <mergeCell ref="C66:I66"/>
    <mergeCell ref="A68:I68"/>
    <mergeCell ref="C69:I69"/>
    <mergeCell ref="C70:I70"/>
    <mergeCell ref="A59:B59"/>
    <mergeCell ref="C59:I59"/>
    <mergeCell ref="A60:B60"/>
    <mergeCell ref="A44:B44"/>
    <mergeCell ref="C44:I44"/>
    <mergeCell ref="A45:B45"/>
    <mergeCell ref="C45:I45"/>
    <mergeCell ref="A46:B46"/>
    <mergeCell ref="C46:I46"/>
    <mergeCell ref="A37:B37"/>
    <mergeCell ref="C37:I37"/>
    <mergeCell ref="A42:I42"/>
    <mergeCell ref="A43:B43"/>
    <mergeCell ref="C43:I43"/>
    <mergeCell ref="A39:B39"/>
    <mergeCell ref="C39:I39"/>
    <mergeCell ref="A38:B38"/>
    <mergeCell ref="C38:I38"/>
    <mergeCell ref="A40:B40"/>
    <mergeCell ref="C40:I40"/>
    <mergeCell ref="A35:B35"/>
    <mergeCell ref="D35:I35"/>
    <mergeCell ref="A36:B36"/>
    <mergeCell ref="D36:I36"/>
    <mergeCell ref="A32:B32"/>
    <mergeCell ref="C32:I32"/>
    <mergeCell ref="A33:B33"/>
    <mergeCell ref="C33:I33"/>
    <mergeCell ref="A34:B34"/>
    <mergeCell ref="C34:I34"/>
    <mergeCell ref="A22:B22"/>
    <mergeCell ref="D22:I22"/>
    <mergeCell ref="A30:B30"/>
    <mergeCell ref="C30:I30"/>
    <mergeCell ref="A31:B31"/>
    <mergeCell ref="C31:I31"/>
    <mergeCell ref="A23:B23"/>
    <mergeCell ref="D23:I23"/>
    <mergeCell ref="A24:B24"/>
    <mergeCell ref="D24:I24"/>
    <mergeCell ref="A25:B25"/>
    <mergeCell ref="C25:I25"/>
    <mergeCell ref="A26:B26"/>
    <mergeCell ref="C26:I26"/>
    <mergeCell ref="A5:I5"/>
    <mergeCell ref="B7:E7"/>
    <mergeCell ref="B8:E8"/>
    <mergeCell ref="A11:I11"/>
    <mergeCell ref="A12:B12"/>
    <mergeCell ref="C12:I12"/>
    <mergeCell ref="A16:B16"/>
    <mergeCell ref="C16:I16"/>
    <mergeCell ref="A17:B17"/>
    <mergeCell ref="C17:I17"/>
    <mergeCell ref="A54:B54"/>
    <mergeCell ref="C54:I54"/>
    <mergeCell ref="A51:B51"/>
    <mergeCell ref="C51:I51"/>
    <mergeCell ref="A52:B52"/>
    <mergeCell ref="C52:I52"/>
    <mergeCell ref="A53:B53"/>
    <mergeCell ref="C53:I53"/>
    <mergeCell ref="A13:B13"/>
    <mergeCell ref="C13:I13"/>
    <mergeCell ref="A14:B14"/>
    <mergeCell ref="C14:I14"/>
    <mergeCell ref="A15:B15"/>
    <mergeCell ref="C15:I15"/>
    <mergeCell ref="D18:I18"/>
    <mergeCell ref="A19:B19"/>
    <mergeCell ref="D19:I19"/>
    <mergeCell ref="A28:I28"/>
    <mergeCell ref="A29:B29"/>
    <mergeCell ref="C29:I29"/>
    <mergeCell ref="A20:B20"/>
    <mergeCell ref="D20:I20"/>
    <mergeCell ref="A21:B21"/>
    <mergeCell ref="D21:I21"/>
  </mergeCells>
  <pageMargins left="0.7" right="0.7" top="0.75" bottom="0.75" header="0.3" footer="0.3"/>
  <pageSetup paperSize="9" scale="5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8CBAD"/>
    <pageSetUpPr fitToPage="1"/>
  </sheetPr>
  <dimension ref="A1:W78"/>
  <sheetViews>
    <sheetView topLeftCell="C9" zoomScale="80" zoomScaleNormal="80" zoomScaleSheetLayoutView="98" workbookViewId="0">
      <selection activeCell="L9" sqref="L9"/>
    </sheetView>
  </sheetViews>
  <sheetFormatPr defaultColWidth="8.81640625" defaultRowHeight="10"/>
  <cols>
    <col min="1" max="1" width="35.54296875" style="7" customWidth="1"/>
    <col min="2" max="2" width="47.81640625" style="7" customWidth="1"/>
    <col min="3" max="3" width="28.26953125" style="7" customWidth="1"/>
    <col min="4" max="4" width="29.81640625" style="7" customWidth="1"/>
    <col min="5" max="5" width="12.1796875" style="7" customWidth="1"/>
    <col min="6" max="6" width="10.54296875" style="7" customWidth="1"/>
    <col min="7" max="7" width="17.1796875" style="7" customWidth="1"/>
    <col min="8" max="8" width="18.453125" style="7" customWidth="1"/>
    <col min="9" max="9" width="15.81640625" style="7" customWidth="1"/>
    <col min="10" max="10" width="14" style="7" customWidth="1"/>
    <col min="11" max="11" width="15.1796875" style="7" customWidth="1"/>
    <col min="12" max="12" width="12" style="7" customWidth="1"/>
    <col min="13" max="13" width="12.81640625" style="7" customWidth="1"/>
    <col min="14" max="14" width="13.453125" style="7" customWidth="1"/>
    <col min="15" max="15" width="17.1796875" style="7" customWidth="1"/>
    <col min="16" max="16" width="7.54296875" style="7" customWidth="1"/>
    <col min="17" max="17" width="17.1796875" style="7" customWidth="1"/>
    <col min="18" max="18" width="11.453125" style="7" customWidth="1"/>
    <col min="19" max="19" width="14.54296875" style="7" customWidth="1"/>
    <col min="20" max="21" width="11.453125" style="7" customWidth="1"/>
    <col min="22" max="22" width="13.54296875" style="7" customWidth="1"/>
    <col min="23" max="23" width="10.54296875" style="7" customWidth="1"/>
    <col min="24" max="16384" width="8.81640625" style="7"/>
  </cols>
  <sheetData>
    <row r="1" spans="1:23" ht="14">
      <c r="A1" s="91" t="s">
        <v>722</v>
      </c>
      <c r="B1" s="91"/>
      <c r="C1" s="91"/>
      <c r="D1" s="91"/>
      <c r="E1" s="91"/>
      <c r="F1" s="91"/>
      <c r="G1" s="5"/>
      <c r="H1" s="91"/>
      <c r="I1" s="5"/>
      <c r="J1" s="5"/>
      <c r="K1" s="5"/>
      <c r="L1" s="5"/>
      <c r="M1" s="5"/>
      <c r="N1" s="5"/>
      <c r="O1" s="82" t="s">
        <v>859</v>
      </c>
      <c r="P1" s="5"/>
      <c r="Q1" s="5"/>
      <c r="R1" s="5"/>
      <c r="S1" s="6"/>
      <c r="T1" s="5"/>
      <c r="U1" s="5"/>
      <c r="V1" s="5"/>
      <c r="W1" s="5"/>
    </row>
    <row r="3" spans="1:23" s="151" customFormat="1" ht="18.649999999999999" customHeight="1">
      <c r="A3" s="137" t="s">
        <v>746</v>
      </c>
      <c r="B3" s="230"/>
      <c r="C3" s="231"/>
      <c r="D3" s="232"/>
      <c r="E3" s="137" t="s">
        <v>747</v>
      </c>
      <c r="F3" s="233"/>
      <c r="G3" s="234"/>
      <c r="H3" s="235"/>
      <c r="L3" s="152"/>
    </row>
    <row r="4" spans="1:23" s="151" customFormat="1" ht="20.5" customHeight="1">
      <c r="A4" s="137" t="s">
        <v>748</v>
      </c>
      <c r="B4" s="230"/>
      <c r="C4" s="231"/>
      <c r="D4" s="231"/>
      <c r="E4" s="231"/>
      <c r="F4" s="231"/>
      <c r="G4" s="231"/>
      <c r="H4" s="232"/>
      <c r="L4" s="152"/>
    </row>
    <row r="6" spans="1:23" ht="28" customHeight="1">
      <c r="A6" s="126" t="s">
        <v>863</v>
      </c>
    </row>
    <row r="7" spans="1:23" ht="10.5" thickBot="1"/>
    <row r="8" spans="1:23" ht="15" customHeight="1" thickBot="1">
      <c r="A8" s="223" t="s">
        <v>749</v>
      </c>
      <c r="B8" s="228" t="s">
        <v>750</v>
      </c>
      <c r="C8" s="223" t="s">
        <v>751</v>
      </c>
      <c r="D8" s="236" t="s">
        <v>752</v>
      </c>
      <c r="E8" s="226" t="s">
        <v>733</v>
      </c>
      <c r="F8" s="227"/>
      <c r="G8" s="225" t="s">
        <v>734</v>
      </c>
      <c r="H8" s="222" t="s">
        <v>690</v>
      </c>
      <c r="I8" s="222"/>
      <c r="J8" s="222"/>
      <c r="K8" s="222"/>
      <c r="L8" s="222"/>
      <c r="M8" s="222"/>
      <c r="N8" s="222"/>
      <c r="O8" s="218" t="s">
        <v>773</v>
      </c>
      <c r="P8" s="219"/>
      <c r="Q8" s="216" t="s">
        <v>774</v>
      </c>
    </row>
    <row r="9" spans="1:23" s="8" customFormat="1" ht="52.5" customHeight="1">
      <c r="A9" s="224"/>
      <c r="B9" s="229"/>
      <c r="C9" s="224"/>
      <c r="D9" s="237"/>
      <c r="E9" s="118" t="s">
        <v>753</v>
      </c>
      <c r="F9" s="117" t="s">
        <v>754</v>
      </c>
      <c r="G9" s="225"/>
      <c r="H9" s="120" t="s">
        <v>756</v>
      </c>
      <c r="I9" s="103" t="s">
        <v>767</v>
      </c>
      <c r="J9" s="103" t="s">
        <v>768</v>
      </c>
      <c r="K9" s="103" t="s">
        <v>769</v>
      </c>
      <c r="L9" s="103" t="s">
        <v>770</v>
      </c>
      <c r="M9" s="103" t="s">
        <v>771</v>
      </c>
      <c r="N9" s="121" t="s">
        <v>772</v>
      </c>
      <c r="O9" s="220"/>
      <c r="P9" s="221"/>
      <c r="Q9" s="217"/>
    </row>
    <row r="10" spans="1:23" ht="35.15" customHeight="1">
      <c r="A10" s="108"/>
      <c r="B10" s="108"/>
      <c r="C10" s="108"/>
      <c r="D10" s="107"/>
      <c r="E10" s="110"/>
      <c r="F10" s="111"/>
      <c r="G10" s="105">
        <f>H10+I10+J10+K10+L10+M10+N10</f>
        <v>0</v>
      </c>
      <c r="H10" s="129"/>
      <c r="I10" s="130"/>
      <c r="J10" s="130"/>
      <c r="K10" s="130"/>
      <c r="L10" s="130"/>
      <c r="M10" s="130"/>
      <c r="N10" s="135"/>
      <c r="O10" s="211"/>
      <c r="P10" s="212"/>
      <c r="Q10" s="106">
        <f>G10-O10</f>
        <v>0</v>
      </c>
    </row>
    <row r="11" spans="1:23" ht="32.25" customHeight="1">
      <c r="A11" s="108"/>
      <c r="B11" s="108"/>
      <c r="C11" s="108"/>
      <c r="D11" s="107"/>
      <c r="E11" s="110"/>
      <c r="F11" s="111"/>
      <c r="G11" s="105">
        <f t="shared" ref="G11:G59" si="0">H11+I11+J11+K11+L11+M11+N11</f>
        <v>0</v>
      </c>
      <c r="H11" s="129"/>
      <c r="I11" s="130"/>
      <c r="J11" s="130"/>
      <c r="K11" s="130"/>
      <c r="L11" s="130"/>
      <c r="M11" s="130"/>
      <c r="N11" s="135"/>
      <c r="O11" s="211"/>
      <c r="P11" s="212"/>
      <c r="Q11" s="106">
        <f t="shared" ref="Q11:Q59" si="1">G11-O11</f>
        <v>0</v>
      </c>
    </row>
    <row r="12" spans="1:23" ht="33.75" customHeight="1">
      <c r="A12" s="108"/>
      <c r="B12" s="108"/>
      <c r="C12" s="108"/>
      <c r="D12" s="107"/>
      <c r="E12" s="110"/>
      <c r="F12" s="111"/>
      <c r="G12" s="105">
        <f t="shared" si="0"/>
        <v>0</v>
      </c>
      <c r="H12" s="129"/>
      <c r="I12" s="130"/>
      <c r="J12" s="130"/>
      <c r="K12" s="130"/>
      <c r="L12" s="130"/>
      <c r="M12" s="130"/>
      <c r="N12" s="135"/>
      <c r="O12" s="211"/>
      <c r="P12" s="212"/>
      <c r="Q12" s="106">
        <f t="shared" si="1"/>
        <v>0</v>
      </c>
    </row>
    <row r="13" spans="1:23" ht="33" customHeight="1">
      <c r="A13" s="108"/>
      <c r="B13" s="108"/>
      <c r="C13" s="108"/>
      <c r="D13" s="107"/>
      <c r="E13" s="110"/>
      <c r="F13" s="111"/>
      <c r="G13" s="105">
        <f t="shared" si="0"/>
        <v>0</v>
      </c>
      <c r="H13" s="129"/>
      <c r="I13" s="130"/>
      <c r="J13" s="130"/>
      <c r="K13" s="130"/>
      <c r="L13" s="130"/>
      <c r="M13" s="130"/>
      <c r="N13" s="135"/>
      <c r="O13" s="211"/>
      <c r="P13" s="212"/>
      <c r="Q13" s="106">
        <f t="shared" si="1"/>
        <v>0</v>
      </c>
    </row>
    <row r="14" spans="1:23" ht="34.5" customHeight="1">
      <c r="A14" s="108"/>
      <c r="B14" s="108"/>
      <c r="C14" s="108"/>
      <c r="D14" s="107"/>
      <c r="E14" s="110"/>
      <c r="F14" s="111"/>
      <c r="G14" s="105">
        <f t="shared" si="0"/>
        <v>0</v>
      </c>
      <c r="H14" s="129"/>
      <c r="I14" s="130"/>
      <c r="J14" s="130"/>
      <c r="K14" s="130"/>
      <c r="L14" s="130"/>
      <c r="M14" s="130"/>
      <c r="N14" s="135"/>
      <c r="O14" s="211"/>
      <c r="P14" s="212"/>
      <c r="Q14" s="106">
        <f t="shared" si="1"/>
        <v>0</v>
      </c>
    </row>
    <row r="15" spans="1:23" ht="34.5" customHeight="1">
      <c r="A15" s="108"/>
      <c r="B15" s="108"/>
      <c r="C15" s="108"/>
      <c r="D15" s="107"/>
      <c r="E15" s="110"/>
      <c r="F15" s="111"/>
      <c r="G15" s="105">
        <f t="shared" si="0"/>
        <v>0</v>
      </c>
      <c r="H15" s="129"/>
      <c r="I15" s="130"/>
      <c r="J15" s="130"/>
      <c r="K15" s="130"/>
      <c r="L15" s="130"/>
      <c r="M15" s="130"/>
      <c r="N15" s="135"/>
      <c r="O15" s="211"/>
      <c r="P15" s="212"/>
      <c r="Q15" s="106">
        <f t="shared" si="1"/>
        <v>0</v>
      </c>
    </row>
    <row r="16" spans="1:23" ht="34.5" customHeight="1">
      <c r="A16" s="108"/>
      <c r="B16" s="108"/>
      <c r="C16" s="108"/>
      <c r="D16" s="107"/>
      <c r="E16" s="110"/>
      <c r="F16" s="111"/>
      <c r="G16" s="105">
        <f t="shared" si="0"/>
        <v>0</v>
      </c>
      <c r="H16" s="129"/>
      <c r="I16" s="130"/>
      <c r="J16" s="130"/>
      <c r="K16" s="130"/>
      <c r="L16" s="130"/>
      <c r="M16" s="130"/>
      <c r="N16" s="135"/>
      <c r="O16" s="211"/>
      <c r="P16" s="212"/>
      <c r="Q16" s="106">
        <f t="shared" si="1"/>
        <v>0</v>
      </c>
    </row>
    <row r="17" spans="1:17" ht="34.5" customHeight="1">
      <c r="A17" s="108"/>
      <c r="B17" s="108"/>
      <c r="C17" s="108"/>
      <c r="D17" s="107"/>
      <c r="E17" s="110"/>
      <c r="F17" s="111"/>
      <c r="G17" s="105">
        <f t="shared" si="0"/>
        <v>0</v>
      </c>
      <c r="H17" s="129"/>
      <c r="I17" s="130"/>
      <c r="J17" s="130"/>
      <c r="K17" s="130"/>
      <c r="L17" s="130"/>
      <c r="M17" s="130"/>
      <c r="N17" s="135"/>
      <c r="O17" s="211"/>
      <c r="P17" s="212"/>
      <c r="Q17" s="106">
        <f t="shared" si="1"/>
        <v>0</v>
      </c>
    </row>
    <row r="18" spans="1:17" ht="34.5" customHeight="1">
      <c r="A18" s="108"/>
      <c r="B18" s="108"/>
      <c r="C18" s="108"/>
      <c r="D18" s="107"/>
      <c r="E18" s="110"/>
      <c r="F18" s="111"/>
      <c r="G18" s="105">
        <f t="shared" si="0"/>
        <v>0</v>
      </c>
      <c r="H18" s="129"/>
      <c r="I18" s="130"/>
      <c r="J18" s="130"/>
      <c r="K18" s="130"/>
      <c r="L18" s="130"/>
      <c r="M18" s="130"/>
      <c r="N18" s="135"/>
      <c r="O18" s="211"/>
      <c r="P18" s="212"/>
      <c r="Q18" s="106">
        <f t="shared" si="1"/>
        <v>0</v>
      </c>
    </row>
    <row r="19" spans="1:17" ht="34.5" customHeight="1">
      <c r="A19" s="108"/>
      <c r="B19" s="108"/>
      <c r="C19" s="108"/>
      <c r="D19" s="107"/>
      <c r="E19" s="110"/>
      <c r="F19" s="111"/>
      <c r="G19" s="105">
        <f t="shared" si="0"/>
        <v>0</v>
      </c>
      <c r="H19" s="129"/>
      <c r="I19" s="130"/>
      <c r="J19" s="130"/>
      <c r="K19" s="130"/>
      <c r="L19" s="130"/>
      <c r="M19" s="130"/>
      <c r="N19" s="135"/>
      <c r="O19" s="211"/>
      <c r="P19" s="212"/>
      <c r="Q19" s="106">
        <f t="shared" si="1"/>
        <v>0</v>
      </c>
    </row>
    <row r="20" spans="1:17" ht="34.5" customHeight="1">
      <c r="A20" s="108"/>
      <c r="B20" s="108"/>
      <c r="C20" s="108"/>
      <c r="D20" s="107"/>
      <c r="E20" s="110"/>
      <c r="F20" s="111"/>
      <c r="G20" s="105">
        <f t="shared" si="0"/>
        <v>0</v>
      </c>
      <c r="H20" s="129"/>
      <c r="I20" s="130"/>
      <c r="J20" s="130"/>
      <c r="K20" s="130"/>
      <c r="L20" s="130"/>
      <c r="M20" s="130"/>
      <c r="N20" s="135"/>
      <c r="O20" s="211"/>
      <c r="P20" s="212"/>
      <c r="Q20" s="106">
        <f t="shared" si="1"/>
        <v>0</v>
      </c>
    </row>
    <row r="21" spans="1:17" ht="34.5" customHeight="1">
      <c r="A21" s="108"/>
      <c r="B21" s="108"/>
      <c r="C21" s="108"/>
      <c r="D21" s="107"/>
      <c r="E21" s="110"/>
      <c r="F21" s="111"/>
      <c r="G21" s="105">
        <f t="shared" si="0"/>
        <v>0</v>
      </c>
      <c r="H21" s="129"/>
      <c r="I21" s="130"/>
      <c r="J21" s="130"/>
      <c r="K21" s="130"/>
      <c r="L21" s="130"/>
      <c r="M21" s="130"/>
      <c r="N21" s="135"/>
      <c r="O21" s="211"/>
      <c r="P21" s="212"/>
      <c r="Q21" s="106">
        <f t="shared" si="1"/>
        <v>0</v>
      </c>
    </row>
    <row r="22" spans="1:17" ht="34.5" customHeight="1">
      <c r="A22" s="108"/>
      <c r="B22" s="108"/>
      <c r="C22" s="108"/>
      <c r="D22" s="107"/>
      <c r="E22" s="110"/>
      <c r="F22" s="111"/>
      <c r="G22" s="105">
        <f t="shared" si="0"/>
        <v>0</v>
      </c>
      <c r="H22" s="129"/>
      <c r="I22" s="130"/>
      <c r="J22" s="130"/>
      <c r="K22" s="130"/>
      <c r="L22" s="130"/>
      <c r="M22" s="130"/>
      <c r="N22" s="135"/>
      <c r="O22" s="211"/>
      <c r="P22" s="212"/>
      <c r="Q22" s="106">
        <f t="shared" si="1"/>
        <v>0</v>
      </c>
    </row>
    <row r="23" spans="1:17" ht="34.5" customHeight="1">
      <c r="A23" s="108"/>
      <c r="B23" s="108"/>
      <c r="C23" s="108"/>
      <c r="D23" s="107"/>
      <c r="E23" s="110"/>
      <c r="F23" s="111"/>
      <c r="G23" s="105">
        <f t="shared" si="0"/>
        <v>0</v>
      </c>
      <c r="H23" s="129"/>
      <c r="I23" s="130"/>
      <c r="J23" s="130"/>
      <c r="K23" s="130"/>
      <c r="L23" s="130"/>
      <c r="M23" s="130"/>
      <c r="N23" s="135"/>
      <c r="O23" s="211"/>
      <c r="P23" s="212"/>
      <c r="Q23" s="106">
        <f t="shared" si="1"/>
        <v>0</v>
      </c>
    </row>
    <row r="24" spans="1:17" ht="34.5" customHeight="1">
      <c r="A24" s="108"/>
      <c r="B24" s="108"/>
      <c r="C24" s="108"/>
      <c r="D24" s="107"/>
      <c r="E24" s="110"/>
      <c r="F24" s="111"/>
      <c r="G24" s="105">
        <f t="shared" si="0"/>
        <v>0</v>
      </c>
      <c r="H24" s="129"/>
      <c r="I24" s="130"/>
      <c r="J24" s="130"/>
      <c r="K24" s="130"/>
      <c r="L24" s="130"/>
      <c r="M24" s="130"/>
      <c r="N24" s="135"/>
      <c r="O24" s="211"/>
      <c r="P24" s="212"/>
      <c r="Q24" s="106">
        <f t="shared" si="1"/>
        <v>0</v>
      </c>
    </row>
    <row r="25" spans="1:17" ht="34.5" customHeight="1">
      <c r="A25" s="108"/>
      <c r="B25" s="108"/>
      <c r="C25" s="108"/>
      <c r="D25" s="107"/>
      <c r="E25" s="110"/>
      <c r="F25" s="111"/>
      <c r="G25" s="105">
        <f t="shared" si="0"/>
        <v>0</v>
      </c>
      <c r="H25" s="129"/>
      <c r="I25" s="130"/>
      <c r="J25" s="130"/>
      <c r="K25" s="130"/>
      <c r="L25" s="130"/>
      <c r="M25" s="130"/>
      <c r="N25" s="135"/>
      <c r="O25" s="211"/>
      <c r="P25" s="212"/>
      <c r="Q25" s="106">
        <f t="shared" si="1"/>
        <v>0</v>
      </c>
    </row>
    <row r="26" spans="1:17" ht="34.5" customHeight="1">
      <c r="A26" s="108"/>
      <c r="B26" s="108"/>
      <c r="C26" s="108"/>
      <c r="D26" s="107"/>
      <c r="E26" s="110"/>
      <c r="F26" s="111"/>
      <c r="G26" s="105">
        <f t="shared" si="0"/>
        <v>0</v>
      </c>
      <c r="H26" s="129"/>
      <c r="I26" s="130"/>
      <c r="J26" s="130"/>
      <c r="K26" s="130"/>
      <c r="L26" s="130"/>
      <c r="M26" s="130"/>
      <c r="N26" s="135"/>
      <c r="O26" s="211"/>
      <c r="P26" s="212"/>
      <c r="Q26" s="106">
        <f t="shared" si="1"/>
        <v>0</v>
      </c>
    </row>
    <row r="27" spans="1:17" ht="34.5" customHeight="1">
      <c r="A27" s="108"/>
      <c r="B27" s="108"/>
      <c r="C27" s="108"/>
      <c r="D27" s="107"/>
      <c r="E27" s="110"/>
      <c r="F27" s="111"/>
      <c r="G27" s="105">
        <f t="shared" si="0"/>
        <v>0</v>
      </c>
      <c r="H27" s="129"/>
      <c r="I27" s="130"/>
      <c r="J27" s="130"/>
      <c r="K27" s="130"/>
      <c r="L27" s="130"/>
      <c r="M27" s="130"/>
      <c r="N27" s="135"/>
      <c r="O27" s="211"/>
      <c r="P27" s="212"/>
      <c r="Q27" s="106">
        <f t="shared" si="1"/>
        <v>0</v>
      </c>
    </row>
    <row r="28" spans="1:17" ht="34.5" customHeight="1">
      <c r="A28" s="108"/>
      <c r="B28" s="108"/>
      <c r="C28" s="108"/>
      <c r="D28" s="107"/>
      <c r="E28" s="110"/>
      <c r="F28" s="111"/>
      <c r="G28" s="105">
        <f t="shared" si="0"/>
        <v>0</v>
      </c>
      <c r="H28" s="129"/>
      <c r="I28" s="130"/>
      <c r="J28" s="130"/>
      <c r="K28" s="130"/>
      <c r="L28" s="130"/>
      <c r="M28" s="130"/>
      <c r="N28" s="135"/>
      <c r="O28" s="211"/>
      <c r="P28" s="212"/>
      <c r="Q28" s="106">
        <f t="shared" si="1"/>
        <v>0</v>
      </c>
    </row>
    <row r="29" spans="1:17" ht="34.5" customHeight="1">
      <c r="A29" s="108"/>
      <c r="B29" s="108"/>
      <c r="C29" s="108"/>
      <c r="D29" s="107"/>
      <c r="E29" s="110"/>
      <c r="F29" s="111"/>
      <c r="G29" s="105">
        <f t="shared" si="0"/>
        <v>0</v>
      </c>
      <c r="H29" s="129"/>
      <c r="I29" s="130"/>
      <c r="J29" s="130"/>
      <c r="K29" s="130"/>
      <c r="L29" s="130"/>
      <c r="M29" s="130"/>
      <c r="N29" s="135"/>
      <c r="O29" s="211"/>
      <c r="P29" s="212"/>
      <c r="Q29" s="106">
        <f t="shared" si="1"/>
        <v>0</v>
      </c>
    </row>
    <row r="30" spans="1:17" ht="34.5" customHeight="1">
      <c r="A30" s="108"/>
      <c r="B30" s="108"/>
      <c r="C30" s="108"/>
      <c r="D30" s="107"/>
      <c r="E30" s="110"/>
      <c r="F30" s="111"/>
      <c r="G30" s="105">
        <f t="shared" si="0"/>
        <v>0</v>
      </c>
      <c r="H30" s="129"/>
      <c r="I30" s="130"/>
      <c r="J30" s="130"/>
      <c r="K30" s="130"/>
      <c r="L30" s="130"/>
      <c r="M30" s="130"/>
      <c r="N30" s="135"/>
      <c r="O30" s="211"/>
      <c r="P30" s="212"/>
      <c r="Q30" s="106">
        <f t="shared" si="1"/>
        <v>0</v>
      </c>
    </row>
    <row r="31" spans="1:17" ht="34.5" customHeight="1">
      <c r="A31" s="108"/>
      <c r="B31" s="108"/>
      <c r="C31" s="108"/>
      <c r="D31" s="107"/>
      <c r="E31" s="110"/>
      <c r="F31" s="111"/>
      <c r="G31" s="105">
        <f t="shared" si="0"/>
        <v>0</v>
      </c>
      <c r="H31" s="129"/>
      <c r="I31" s="130"/>
      <c r="J31" s="130"/>
      <c r="K31" s="130"/>
      <c r="L31" s="130"/>
      <c r="M31" s="130"/>
      <c r="N31" s="135"/>
      <c r="O31" s="211"/>
      <c r="P31" s="212"/>
      <c r="Q31" s="106">
        <f t="shared" si="1"/>
        <v>0</v>
      </c>
    </row>
    <row r="32" spans="1:17" ht="34.5" customHeight="1">
      <c r="A32" s="108"/>
      <c r="B32" s="108"/>
      <c r="C32" s="108"/>
      <c r="D32" s="107"/>
      <c r="E32" s="110"/>
      <c r="F32" s="111"/>
      <c r="G32" s="105">
        <f t="shared" si="0"/>
        <v>0</v>
      </c>
      <c r="H32" s="129"/>
      <c r="I32" s="130"/>
      <c r="J32" s="130"/>
      <c r="K32" s="130"/>
      <c r="L32" s="130"/>
      <c r="M32" s="130"/>
      <c r="N32" s="135"/>
      <c r="O32" s="211"/>
      <c r="P32" s="212"/>
      <c r="Q32" s="106">
        <f t="shared" si="1"/>
        <v>0</v>
      </c>
    </row>
    <row r="33" spans="1:17" ht="34.5" customHeight="1">
      <c r="A33" s="108"/>
      <c r="B33" s="108"/>
      <c r="C33" s="108"/>
      <c r="D33" s="107"/>
      <c r="E33" s="110"/>
      <c r="F33" s="111"/>
      <c r="G33" s="105">
        <f t="shared" si="0"/>
        <v>0</v>
      </c>
      <c r="H33" s="129"/>
      <c r="I33" s="130"/>
      <c r="J33" s="130"/>
      <c r="K33" s="130"/>
      <c r="L33" s="130"/>
      <c r="M33" s="130"/>
      <c r="N33" s="135"/>
      <c r="O33" s="211"/>
      <c r="P33" s="212"/>
      <c r="Q33" s="106">
        <f t="shared" si="1"/>
        <v>0</v>
      </c>
    </row>
    <row r="34" spans="1:17" ht="34.5" customHeight="1">
      <c r="A34" s="108"/>
      <c r="B34" s="108"/>
      <c r="C34" s="108"/>
      <c r="D34" s="107"/>
      <c r="E34" s="110"/>
      <c r="F34" s="111"/>
      <c r="G34" s="105">
        <f t="shared" si="0"/>
        <v>0</v>
      </c>
      <c r="H34" s="129"/>
      <c r="I34" s="130"/>
      <c r="J34" s="130"/>
      <c r="K34" s="130"/>
      <c r="L34" s="130"/>
      <c r="M34" s="130"/>
      <c r="N34" s="135"/>
      <c r="O34" s="211"/>
      <c r="P34" s="212"/>
      <c r="Q34" s="106">
        <f t="shared" si="1"/>
        <v>0</v>
      </c>
    </row>
    <row r="35" spans="1:17" ht="34.5" customHeight="1">
      <c r="A35" s="108"/>
      <c r="B35" s="108"/>
      <c r="C35" s="108"/>
      <c r="D35" s="107"/>
      <c r="E35" s="110"/>
      <c r="F35" s="111"/>
      <c r="G35" s="105">
        <f t="shared" si="0"/>
        <v>0</v>
      </c>
      <c r="H35" s="129"/>
      <c r="I35" s="130"/>
      <c r="J35" s="130"/>
      <c r="K35" s="130"/>
      <c r="L35" s="130"/>
      <c r="M35" s="130"/>
      <c r="N35" s="135"/>
      <c r="O35" s="211"/>
      <c r="P35" s="212"/>
      <c r="Q35" s="106">
        <f t="shared" si="1"/>
        <v>0</v>
      </c>
    </row>
    <row r="36" spans="1:17" ht="34.5" customHeight="1">
      <c r="A36" s="108"/>
      <c r="B36" s="108"/>
      <c r="C36" s="108"/>
      <c r="D36" s="107"/>
      <c r="E36" s="110"/>
      <c r="F36" s="111"/>
      <c r="G36" s="105">
        <f t="shared" si="0"/>
        <v>0</v>
      </c>
      <c r="H36" s="129"/>
      <c r="I36" s="130"/>
      <c r="J36" s="130"/>
      <c r="K36" s="130"/>
      <c r="L36" s="130"/>
      <c r="M36" s="130"/>
      <c r="N36" s="135"/>
      <c r="O36" s="211"/>
      <c r="P36" s="212"/>
      <c r="Q36" s="106">
        <f t="shared" si="1"/>
        <v>0</v>
      </c>
    </row>
    <row r="37" spans="1:17" ht="34.5" customHeight="1">
      <c r="A37" s="108"/>
      <c r="B37" s="108"/>
      <c r="C37" s="108"/>
      <c r="D37" s="107"/>
      <c r="E37" s="110"/>
      <c r="F37" s="111"/>
      <c r="G37" s="105">
        <f t="shared" si="0"/>
        <v>0</v>
      </c>
      <c r="H37" s="129"/>
      <c r="I37" s="130"/>
      <c r="J37" s="130"/>
      <c r="K37" s="130"/>
      <c r="L37" s="130"/>
      <c r="M37" s="130"/>
      <c r="N37" s="135"/>
      <c r="O37" s="211"/>
      <c r="P37" s="212"/>
      <c r="Q37" s="106">
        <f t="shared" si="1"/>
        <v>0</v>
      </c>
    </row>
    <row r="38" spans="1:17" ht="34.5" customHeight="1">
      <c r="A38" s="108"/>
      <c r="B38" s="108"/>
      <c r="C38" s="108"/>
      <c r="D38" s="107"/>
      <c r="E38" s="110"/>
      <c r="F38" s="111"/>
      <c r="G38" s="105">
        <f t="shared" si="0"/>
        <v>0</v>
      </c>
      <c r="H38" s="129"/>
      <c r="I38" s="130"/>
      <c r="J38" s="130"/>
      <c r="K38" s="130"/>
      <c r="L38" s="130"/>
      <c r="M38" s="130"/>
      <c r="N38" s="135"/>
      <c r="O38" s="211"/>
      <c r="P38" s="212"/>
      <c r="Q38" s="106">
        <f t="shared" si="1"/>
        <v>0</v>
      </c>
    </row>
    <row r="39" spans="1:17" ht="34.5" customHeight="1">
      <c r="A39" s="108"/>
      <c r="B39" s="108"/>
      <c r="C39" s="108"/>
      <c r="D39" s="107"/>
      <c r="E39" s="110"/>
      <c r="F39" s="111"/>
      <c r="G39" s="105">
        <f t="shared" si="0"/>
        <v>0</v>
      </c>
      <c r="H39" s="129"/>
      <c r="I39" s="130"/>
      <c r="J39" s="130"/>
      <c r="K39" s="130"/>
      <c r="L39" s="130"/>
      <c r="M39" s="130"/>
      <c r="N39" s="135"/>
      <c r="O39" s="211"/>
      <c r="P39" s="212"/>
      <c r="Q39" s="106">
        <f t="shared" si="1"/>
        <v>0</v>
      </c>
    </row>
    <row r="40" spans="1:17" ht="34.5" customHeight="1">
      <c r="A40" s="108"/>
      <c r="B40" s="108"/>
      <c r="C40" s="108"/>
      <c r="D40" s="107"/>
      <c r="E40" s="110"/>
      <c r="F40" s="111"/>
      <c r="G40" s="105">
        <f t="shared" si="0"/>
        <v>0</v>
      </c>
      <c r="H40" s="129"/>
      <c r="I40" s="130"/>
      <c r="J40" s="130"/>
      <c r="K40" s="130"/>
      <c r="L40" s="130"/>
      <c r="M40" s="130"/>
      <c r="N40" s="135"/>
      <c r="O40" s="211"/>
      <c r="P40" s="212"/>
      <c r="Q40" s="106">
        <f t="shared" si="1"/>
        <v>0</v>
      </c>
    </row>
    <row r="41" spans="1:17" ht="34.5" customHeight="1">
      <c r="A41" s="108"/>
      <c r="B41" s="108"/>
      <c r="C41" s="108"/>
      <c r="D41" s="107"/>
      <c r="E41" s="110"/>
      <c r="F41" s="111"/>
      <c r="G41" s="105">
        <f t="shared" si="0"/>
        <v>0</v>
      </c>
      <c r="H41" s="129"/>
      <c r="I41" s="130"/>
      <c r="J41" s="130"/>
      <c r="K41" s="130"/>
      <c r="L41" s="130"/>
      <c r="M41" s="130"/>
      <c r="N41" s="135"/>
      <c r="O41" s="211"/>
      <c r="P41" s="212"/>
      <c r="Q41" s="106">
        <f t="shared" si="1"/>
        <v>0</v>
      </c>
    </row>
    <row r="42" spans="1:17" ht="34.5" customHeight="1">
      <c r="A42" s="108"/>
      <c r="B42" s="108"/>
      <c r="C42" s="108"/>
      <c r="D42" s="107"/>
      <c r="E42" s="110"/>
      <c r="F42" s="111"/>
      <c r="G42" s="105">
        <f t="shared" si="0"/>
        <v>0</v>
      </c>
      <c r="H42" s="129"/>
      <c r="I42" s="130"/>
      <c r="J42" s="130"/>
      <c r="K42" s="130"/>
      <c r="L42" s="130"/>
      <c r="M42" s="130"/>
      <c r="N42" s="135"/>
      <c r="O42" s="211"/>
      <c r="P42" s="212"/>
      <c r="Q42" s="106">
        <f t="shared" si="1"/>
        <v>0</v>
      </c>
    </row>
    <row r="43" spans="1:17" ht="34.5" customHeight="1">
      <c r="A43" s="108"/>
      <c r="B43" s="108"/>
      <c r="C43" s="108"/>
      <c r="D43" s="107"/>
      <c r="E43" s="110"/>
      <c r="F43" s="111"/>
      <c r="G43" s="105">
        <f t="shared" si="0"/>
        <v>0</v>
      </c>
      <c r="H43" s="129"/>
      <c r="I43" s="130"/>
      <c r="J43" s="130"/>
      <c r="K43" s="130"/>
      <c r="L43" s="130"/>
      <c r="M43" s="130"/>
      <c r="N43" s="135"/>
      <c r="O43" s="211"/>
      <c r="P43" s="212"/>
      <c r="Q43" s="106">
        <f t="shared" si="1"/>
        <v>0</v>
      </c>
    </row>
    <row r="44" spans="1:17" ht="34.5" customHeight="1">
      <c r="A44" s="108"/>
      <c r="B44" s="108"/>
      <c r="C44" s="108"/>
      <c r="D44" s="107"/>
      <c r="E44" s="110"/>
      <c r="F44" s="111"/>
      <c r="G44" s="105">
        <f t="shared" si="0"/>
        <v>0</v>
      </c>
      <c r="H44" s="129"/>
      <c r="I44" s="130"/>
      <c r="J44" s="130"/>
      <c r="K44" s="130"/>
      <c r="L44" s="130"/>
      <c r="M44" s="130"/>
      <c r="N44" s="135"/>
      <c r="O44" s="211"/>
      <c r="P44" s="212"/>
      <c r="Q44" s="106">
        <f t="shared" si="1"/>
        <v>0</v>
      </c>
    </row>
    <row r="45" spans="1:17" ht="34.5" customHeight="1">
      <c r="A45" s="108"/>
      <c r="B45" s="108"/>
      <c r="C45" s="108"/>
      <c r="D45" s="107"/>
      <c r="E45" s="110"/>
      <c r="F45" s="111"/>
      <c r="G45" s="105">
        <f t="shared" si="0"/>
        <v>0</v>
      </c>
      <c r="H45" s="129"/>
      <c r="I45" s="130"/>
      <c r="J45" s="130"/>
      <c r="K45" s="130"/>
      <c r="L45" s="130"/>
      <c r="M45" s="130"/>
      <c r="N45" s="135"/>
      <c r="O45" s="211"/>
      <c r="P45" s="212"/>
      <c r="Q45" s="106">
        <f t="shared" si="1"/>
        <v>0</v>
      </c>
    </row>
    <row r="46" spans="1:17" ht="34.5" customHeight="1">
      <c r="A46" s="108"/>
      <c r="B46" s="108"/>
      <c r="C46" s="108"/>
      <c r="D46" s="107"/>
      <c r="E46" s="110"/>
      <c r="F46" s="111"/>
      <c r="G46" s="105">
        <f t="shared" si="0"/>
        <v>0</v>
      </c>
      <c r="H46" s="129"/>
      <c r="I46" s="130"/>
      <c r="J46" s="130"/>
      <c r="K46" s="130"/>
      <c r="L46" s="130"/>
      <c r="M46" s="130"/>
      <c r="N46" s="135"/>
      <c r="O46" s="211"/>
      <c r="P46" s="212"/>
      <c r="Q46" s="106">
        <f t="shared" si="1"/>
        <v>0</v>
      </c>
    </row>
    <row r="47" spans="1:17" ht="34.5" customHeight="1">
      <c r="A47" s="108"/>
      <c r="B47" s="108"/>
      <c r="C47" s="108"/>
      <c r="D47" s="107"/>
      <c r="E47" s="110"/>
      <c r="F47" s="111"/>
      <c r="G47" s="105">
        <f t="shared" si="0"/>
        <v>0</v>
      </c>
      <c r="H47" s="129"/>
      <c r="I47" s="130"/>
      <c r="J47" s="130"/>
      <c r="K47" s="130"/>
      <c r="L47" s="130"/>
      <c r="M47" s="130"/>
      <c r="N47" s="135"/>
      <c r="O47" s="211"/>
      <c r="P47" s="212"/>
      <c r="Q47" s="106">
        <f t="shared" si="1"/>
        <v>0</v>
      </c>
    </row>
    <row r="48" spans="1:17" ht="34.5" customHeight="1">
      <c r="A48" s="108"/>
      <c r="B48" s="108"/>
      <c r="C48" s="108"/>
      <c r="D48" s="107"/>
      <c r="E48" s="110"/>
      <c r="F48" s="111"/>
      <c r="G48" s="105">
        <f t="shared" si="0"/>
        <v>0</v>
      </c>
      <c r="H48" s="129"/>
      <c r="I48" s="130"/>
      <c r="J48" s="130"/>
      <c r="K48" s="130"/>
      <c r="L48" s="130"/>
      <c r="M48" s="130"/>
      <c r="N48" s="135"/>
      <c r="O48" s="211"/>
      <c r="P48" s="212"/>
      <c r="Q48" s="106">
        <f t="shared" si="1"/>
        <v>0</v>
      </c>
    </row>
    <row r="49" spans="1:21" ht="34.5" customHeight="1">
      <c r="A49" s="108"/>
      <c r="B49" s="108"/>
      <c r="C49" s="108"/>
      <c r="D49" s="107"/>
      <c r="E49" s="110"/>
      <c r="F49" s="111"/>
      <c r="G49" s="105">
        <f t="shared" si="0"/>
        <v>0</v>
      </c>
      <c r="H49" s="129"/>
      <c r="I49" s="130"/>
      <c r="J49" s="130"/>
      <c r="K49" s="130"/>
      <c r="L49" s="130"/>
      <c r="M49" s="130"/>
      <c r="N49" s="135"/>
      <c r="O49" s="211"/>
      <c r="P49" s="212"/>
      <c r="Q49" s="106">
        <f t="shared" si="1"/>
        <v>0</v>
      </c>
    </row>
    <row r="50" spans="1:21" ht="34.5" customHeight="1">
      <c r="A50" s="108"/>
      <c r="B50" s="108"/>
      <c r="C50" s="108"/>
      <c r="D50" s="107"/>
      <c r="E50" s="110"/>
      <c r="F50" s="111"/>
      <c r="G50" s="105">
        <f t="shared" si="0"/>
        <v>0</v>
      </c>
      <c r="H50" s="129"/>
      <c r="I50" s="130"/>
      <c r="J50" s="130"/>
      <c r="K50" s="130"/>
      <c r="L50" s="130"/>
      <c r="M50" s="130"/>
      <c r="N50" s="135"/>
      <c r="O50" s="211"/>
      <c r="P50" s="212"/>
      <c r="Q50" s="106">
        <f t="shared" si="1"/>
        <v>0</v>
      </c>
    </row>
    <row r="51" spans="1:21" ht="34.5" customHeight="1">
      <c r="A51" s="108"/>
      <c r="B51" s="108"/>
      <c r="C51" s="108"/>
      <c r="D51" s="107"/>
      <c r="E51" s="110"/>
      <c r="F51" s="111"/>
      <c r="G51" s="105">
        <f t="shared" si="0"/>
        <v>0</v>
      </c>
      <c r="H51" s="129"/>
      <c r="I51" s="130"/>
      <c r="J51" s="130"/>
      <c r="K51" s="130"/>
      <c r="L51" s="130"/>
      <c r="M51" s="130"/>
      <c r="N51" s="135"/>
      <c r="O51" s="211"/>
      <c r="P51" s="212"/>
      <c r="Q51" s="106">
        <f t="shared" si="1"/>
        <v>0</v>
      </c>
    </row>
    <row r="52" spans="1:21" ht="34.5" customHeight="1">
      <c r="A52" s="108"/>
      <c r="B52" s="108"/>
      <c r="C52" s="108"/>
      <c r="D52" s="107"/>
      <c r="E52" s="110"/>
      <c r="F52" s="111"/>
      <c r="G52" s="105">
        <f t="shared" si="0"/>
        <v>0</v>
      </c>
      <c r="H52" s="129"/>
      <c r="I52" s="130"/>
      <c r="J52" s="130"/>
      <c r="K52" s="130"/>
      <c r="L52" s="130"/>
      <c r="M52" s="130"/>
      <c r="N52" s="135"/>
      <c r="O52" s="211"/>
      <c r="P52" s="212"/>
      <c r="Q52" s="106">
        <f t="shared" si="1"/>
        <v>0</v>
      </c>
    </row>
    <row r="53" spans="1:21" ht="34.5" customHeight="1">
      <c r="A53" s="108"/>
      <c r="B53" s="108"/>
      <c r="C53" s="108"/>
      <c r="D53" s="107"/>
      <c r="E53" s="110"/>
      <c r="F53" s="111"/>
      <c r="G53" s="105">
        <f t="shared" si="0"/>
        <v>0</v>
      </c>
      <c r="H53" s="129"/>
      <c r="I53" s="130"/>
      <c r="J53" s="130"/>
      <c r="K53" s="130"/>
      <c r="L53" s="130"/>
      <c r="M53" s="130"/>
      <c r="N53" s="135"/>
      <c r="O53" s="211"/>
      <c r="P53" s="212"/>
      <c r="Q53" s="106">
        <f t="shared" si="1"/>
        <v>0</v>
      </c>
    </row>
    <row r="54" spans="1:21" ht="34.5" customHeight="1">
      <c r="A54" s="108"/>
      <c r="B54" s="108"/>
      <c r="C54" s="108"/>
      <c r="D54" s="107"/>
      <c r="E54" s="110"/>
      <c r="F54" s="111"/>
      <c r="G54" s="105">
        <f t="shared" si="0"/>
        <v>0</v>
      </c>
      <c r="H54" s="129"/>
      <c r="I54" s="130"/>
      <c r="J54" s="130"/>
      <c r="K54" s="130"/>
      <c r="L54" s="130"/>
      <c r="M54" s="130"/>
      <c r="N54" s="135"/>
      <c r="O54" s="211"/>
      <c r="P54" s="212"/>
      <c r="Q54" s="106">
        <f t="shared" si="1"/>
        <v>0</v>
      </c>
    </row>
    <row r="55" spans="1:21" ht="33.75" customHeight="1">
      <c r="A55" s="131"/>
      <c r="B55" s="131"/>
      <c r="C55" s="131"/>
      <c r="D55" s="132"/>
      <c r="E55" s="110"/>
      <c r="F55" s="111"/>
      <c r="G55" s="105">
        <f t="shared" si="0"/>
        <v>0</v>
      </c>
      <c r="H55" s="129"/>
      <c r="I55" s="130"/>
      <c r="J55" s="130"/>
      <c r="K55" s="130"/>
      <c r="L55" s="130"/>
      <c r="M55" s="130"/>
      <c r="N55" s="135"/>
      <c r="O55" s="211"/>
      <c r="P55" s="212"/>
      <c r="Q55" s="106">
        <f t="shared" si="1"/>
        <v>0</v>
      </c>
    </row>
    <row r="56" spans="1:21" ht="33.75" customHeight="1">
      <c r="A56" s="131"/>
      <c r="B56" s="131"/>
      <c r="C56" s="131"/>
      <c r="D56" s="132"/>
      <c r="E56" s="110"/>
      <c r="F56" s="111"/>
      <c r="G56" s="105">
        <f t="shared" si="0"/>
        <v>0</v>
      </c>
      <c r="H56" s="129"/>
      <c r="I56" s="130"/>
      <c r="J56" s="130"/>
      <c r="K56" s="130"/>
      <c r="L56" s="130"/>
      <c r="M56" s="130"/>
      <c r="N56" s="135"/>
      <c r="O56" s="211"/>
      <c r="P56" s="212"/>
      <c r="Q56" s="106">
        <f t="shared" si="1"/>
        <v>0</v>
      </c>
    </row>
    <row r="57" spans="1:21" ht="33.75" customHeight="1">
      <c r="A57" s="131"/>
      <c r="B57" s="131"/>
      <c r="C57" s="131"/>
      <c r="D57" s="132"/>
      <c r="E57" s="110"/>
      <c r="F57" s="111"/>
      <c r="G57" s="105">
        <f t="shared" si="0"/>
        <v>0</v>
      </c>
      <c r="H57" s="129"/>
      <c r="I57" s="130"/>
      <c r="J57" s="130"/>
      <c r="K57" s="130"/>
      <c r="L57" s="130"/>
      <c r="M57" s="130"/>
      <c r="N57" s="135"/>
      <c r="O57" s="211"/>
      <c r="P57" s="212"/>
      <c r="Q57" s="106">
        <f t="shared" si="1"/>
        <v>0</v>
      </c>
    </row>
    <row r="58" spans="1:21" ht="33.75" customHeight="1">
      <c r="A58" s="131"/>
      <c r="B58" s="131"/>
      <c r="C58" s="131"/>
      <c r="D58" s="132"/>
      <c r="E58" s="110"/>
      <c r="F58" s="111"/>
      <c r="G58" s="105">
        <f t="shared" si="0"/>
        <v>0</v>
      </c>
      <c r="H58" s="129"/>
      <c r="I58" s="130"/>
      <c r="J58" s="130"/>
      <c r="K58" s="130"/>
      <c r="L58" s="130"/>
      <c r="M58" s="130"/>
      <c r="N58" s="135"/>
      <c r="O58" s="211"/>
      <c r="P58" s="212"/>
      <c r="Q58" s="106">
        <f t="shared" si="1"/>
        <v>0</v>
      </c>
    </row>
    <row r="59" spans="1:21" ht="33.75" customHeight="1">
      <c r="A59" s="131"/>
      <c r="B59" s="131"/>
      <c r="C59" s="131"/>
      <c r="D59" s="132"/>
      <c r="E59" s="110"/>
      <c r="F59" s="111"/>
      <c r="G59" s="105">
        <f t="shared" si="0"/>
        <v>0</v>
      </c>
      <c r="H59" s="129"/>
      <c r="I59" s="130"/>
      <c r="J59" s="130"/>
      <c r="K59" s="130"/>
      <c r="L59" s="130"/>
      <c r="M59" s="130"/>
      <c r="N59" s="135"/>
      <c r="O59" s="211"/>
      <c r="P59" s="212"/>
      <c r="Q59" s="106">
        <f t="shared" si="1"/>
        <v>0</v>
      </c>
    </row>
    <row r="60" spans="1:21" ht="24" customHeight="1" thickBot="1">
      <c r="A60" s="114" t="s">
        <v>694</v>
      </c>
      <c r="B60" s="115"/>
      <c r="C60" s="115"/>
      <c r="D60" s="115"/>
      <c r="E60" s="115"/>
      <c r="F60" s="116"/>
      <c r="G60" s="112">
        <f>SUM(G10:G59)</f>
        <v>0</v>
      </c>
      <c r="H60" s="112">
        <f>SUM(H10:H59)</f>
        <v>0</v>
      </c>
      <c r="I60" s="112">
        <f t="shared" ref="I60:N60" si="2">SUM(I10:I59)</f>
        <v>0</v>
      </c>
      <c r="J60" s="112">
        <f t="shared" si="2"/>
        <v>0</v>
      </c>
      <c r="K60" s="112">
        <f t="shared" si="2"/>
        <v>0</v>
      </c>
      <c r="L60" s="112">
        <f t="shared" si="2"/>
        <v>0</v>
      </c>
      <c r="M60" s="112">
        <f t="shared" si="2"/>
        <v>0</v>
      </c>
      <c r="N60" s="104">
        <f t="shared" si="2"/>
        <v>0</v>
      </c>
      <c r="O60" s="112">
        <f t="shared" ref="O60" si="3">SUM(O10:O59)</f>
        <v>0</v>
      </c>
      <c r="P60" s="133" t="str">
        <f>IF(O60=0,"0%",O60/G60)</f>
        <v>0%</v>
      </c>
      <c r="Q60" s="136">
        <f>SUM(Q10:Q59)</f>
        <v>0</v>
      </c>
      <c r="R60" s="214" t="s">
        <v>758</v>
      </c>
      <c r="S60" s="215"/>
      <c r="T60" s="215"/>
      <c r="U60" s="215"/>
    </row>
    <row r="61" spans="1:21" ht="37.5" customHeight="1">
      <c r="G61" s="15"/>
      <c r="J61" s="9"/>
      <c r="T61" s="16"/>
    </row>
    <row r="62" spans="1:21" ht="25.5" customHeight="1">
      <c r="A62" s="238" t="s">
        <v>745</v>
      </c>
      <c r="B62" s="238"/>
      <c r="G62" s="15"/>
      <c r="J62" s="9"/>
      <c r="T62" s="16"/>
    </row>
    <row r="63" spans="1:21" ht="14.5" customHeight="1">
      <c r="A63" s="213" t="s">
        <v>766</v>
      </c>
      <c r="B63" s="213"/>
      <c r="C63" s="213"/>
      <c r="D63" s="213"/>
      <c r="E63" s="213"/>
      <c r="F63" s="213"/>
      <c r="G63" s="213"/>
      <c r="H63" s="213"/>
      <c r="I63" s="213"/>
      <c r="J63" s="213"/>
    </row>
    <row r="64" spans="1:21" ht="32.15" customHeight="1">
      <c r="A64" s="213" t="s">
        <v>831</v>
      </c>
      <c r="B64" s="213"/>
      <c r="C64" s="213"/>
      <c r="D64" s="213"/>
      <c r="E64" s="213"/>
      <c r="F64" s="213"/>
      <c r="G64" s="213"/>
      <c r="H64" s="213"/>
      <c r="I64" s="213"/>
      <c r="J64" s="213"/>
    </row>
    <row r="65" spans="1:10" ht="33" customHeight="1">
      <c r="A65" s="213" t="s">
        <v>832</v>
      </c>
      <c r="B65" s="213"/>
      <c r="C65" s="213"/>
      <c r="D65" s="213"/>
      <c r="E65" s="213"/>
      <c r="F65" s="213"/>
      <c r="G65" s="213"/>
      <c r="H65" s="213"/>
      <c r="I65" s="213"/>
      <c r="J65" s="213"/>
    </row>
    <row r="66" spans="1:10" ht="35.15" customHeight="1">
      <c r="A66" s="213" t="s">
        <v>823</v>
      </c>
      <c r="B66" s="213"/>
      <c r="C66" s="213"/>
      <c r="D66" s="213"/>
      <c r="E66" s="213"/>
      <c r="F66" s="213"/>
      <c r="G66" s="213"/>
      <c r="H66" s="213"/>
      <c r="I66" s="213"/>
      <c r="J66" s="213"/>
    </row>
    <row r="67" spans="1:10" ht="32.5" customHeight="1">
      <c r="A67" s="213" t="s">
        <v>824</v>
      </c>
      <c r="B67" s="213"/>
      <c r="C67" s="213"/>
      <c r="D67" s="213"/>
      <c r="E67" s="213"/>
      <c r="F67" s="213"/>
      <c r="G67" s="213"/>
      <c r="H67" s="213"/>
      <c r="I67" s="213"/>
      <c r="J67" s="213"/>
    </row>
    <row r="68" spans="1:10" ht="14.5" customHeight="1">
      <c r="A68" s="213" t="s">
        <v>755</v>
      </c>
      <c r="B68" s="213"/>
      <c r="C68" s="213"/>
      <c r="D68" s="213"/>
      <c r="E68" s="213"/>
      <c r="F68" s="213"/>
      <c r="G68" s="213"/>
      <c r="H68" s="213"/>
      <c r="I68" s="213"/>
      <c r="J68" s="213"/>
    </row>
    <row r="69" spans="1:10" ht="14.5" customHeight="1">
      <c r="A69" s="213" t="s">
        <v>818</v>
      </c>
      <c r="B69" s="213"/>
      <c r="C69" s="213"/>
      <c r="D69" s="213"/>
      <c r="E69" s="213"/>
      <c r="F69" s="213"/>
      <c r="G69" s="213"/>
      <c r="H69" s="213"/>
      <c r="I69" s="213"/>
      <c r="J69" s="213"/>
    </row>
    <row r="70" spans="1:10" ht="14.5" customHeight="1">
      <c r="A70" s="213" t="s">
        <v>759</v>
      </c>
      <c r="B70" s="213"/>
      <c r="C70" s="213"/>
      <c r="D70" s="213"/>
      <c r="E70" s="213"/>
      <c r="F70" s="213"/>
      <c r="G70" s="213"/>
      <c r="H70" s="213"/>
      <c r="I70" s="213"/>
      <c r="J70" s="213"/>
    </row>
    <row r="71" spans="1:10" ht="14.5" customHeight="1">
      <c r="A71" s="213" t="s">
        <v>760</v>
      </c>
      <c r="B71" s="213"/>
      <c r="C71" s="213"/>
      <c r="D71" s="213"/>
      <c r="E71" s="213"/>
      <c r="F71" s="213"/>
      <c r="G71" s="213"/>
      <c r="H71" s="213"/>
      <c r="I71" s="213"/>
      <c r="J71" s="213"/>
    </row>
    <row r="72" spans="1:10" ht="14.5" customHeight="1">
      <c r="A72" s="213" t="s">
        <v>761</v>
      </c>
      <c r="B72" s="213"/>
      <c r="C72" s="213"/>
      <c r="D72" s="213"/>
      <c r="E72" s="213"/>
      <c r="F72" s="213"/>
      <c r="G72" s="213"/>
      <c r="H72" s="213"/>
      <c r="I72" s="213"/>
      <c r="J72" s="213"/>
    </row>
    <row r="73" spans="1:10" ht="50.15" customHeight="1">
      <c r="A73" s="213" t="s">
        <v>827</v>
      </c>
      <c r="B73" s="213"/>
      <c r="C73" s="213"/>
      <c r="D73" s="213"/>
      <c r="E73" s="213"/>
      <c r="F73" s="213"/>
      <c r="G73" s="213"/>
      <c r="H73" s="213"/>
      <c r="I73" s="213"/>
      <c r="J73" s="213"/>
    </row>
    <row r="74" spans="1:10" ht="14.5" customHeight="1">
      <c r="A74" s="213" t="s">
        <v>762</v>
      </c>
      <c r="B74" s="213"/>
      <c r="C74" s="213"/>
      <c r="D74" s="213"/>
      <c r="E74" s="213"/>
      <c r="F74" s="213"/>
      <c r="G74" s="213"/>
      <c r="H74" s="213"/>
      <c r="I74" s="213"/>
      <c r="J74" s="213"/>
    </row>
    <row r="75" spans="1:10" ht="14.5" customHeight="1">
      <c r="A75" s="213" t="s">
        <v>763</v>
      </c>
      <c r="B75" s="213"/>
      <c r="C75" s="213"/>
      <c r="D75" s="213"/>
      <c r="E75" s="213"/>
      <c r="F75" s="213"/>
      <c r="G75" s="213"/>
      <c r="H75" s="213"/>
      <c r="I75" s="213"/>
      <c r="J75" s="213"/>
    </row>
    <row r="76" spans="1:10" ht="14.5" customHeight="1">
      <c r="A76" s="213" t="s">
        <v>764</v>
      </c>
      <c r="B76" s="213"/>
      <c r="C76" s="213"/>
      <c r="D76" s="213"/>
      <c r="E76" s="213"/>
      <c r="F76" s="213"/>
      <c r="G76" s="213"/>
      <c r="H76" s="213"/>
      <c r="I76" s="213"/>
      <c r="J76" s="213"/>
    </row>
    <row r="77" spans="1:10" ht="14.5" customHeight="1">
      <c r="A77" s="213" t="s">
        <v>765</v>
      </c>
      <c r="B77" s="213"/>
      <c r="C77" s="213"/>
      <c r="D77" s="213"/>
      <c r="E77" s="213"/>
      <c r="F77" s="213"/>
      <c r="G77" s="213"/>
      <c r="H77" s="213"/>
      <c r="I77" s="213"/>
      <c r="J77" s="213"/>
    </row>
    <row r="78" spans="1:10">
      <c r="A78" s="95"/>
      <c r="B78" s="95"/>
      <c r="C78" s="95"/>
      <c r="D78" s="95"/>
      <c r="E78" s="95"/>
      <c r="F78" s="95"/>
      <c r="G78" s="95"/>
      <c r="H78" s="95"/>
      <c r="I78" s="95"/>
      <c r="J78" s="95"/>
    </row>
  </sheetData>
  <sheetProtection algorithmName="SHA-512" hashValue="5JCtG0d5LlTUmaCqVF/+g42tJF2J7nT+A7oJfJz9g0bxfJCXVE6SDwXnyZht2wX/FbN5qy+sXxhOeHmu5K28PQ==" saltValue="rwDAGRxPYs+jZp7OLxU8LQ==" spinCount="100000" sheet="1" autoFilter="0"/>
  <mergeCells count="79">
    <mergeCell ref="O20:P20"/>
    <mergeCell ref="O21:P21"/>
    <mergeCell ref="O22:P22"/>
    <mergeCell ref="O23:P23"/>
    <mergeCell ref="A62:B62"/>
    <mergeCell ref="O55:P55"/>
    <mergeCell ref="O56:P56"/>
    <mergeCell ref="O57:P57"/>
    <mergeCell ref="O58:P58"/>
    <mergeCell ref="O59:P59"/>
    <mergeCell ref="O24:P24"/>
    <mergeCell ref="O25:P25"/>
    <mergeCell ref="O26:P26"/>
    <mergeCell ref="O27:P27"/>
    <mergeCell ref="O28:P28"/>
    <mergeCell ref="O29:P29"/>
    <mergeCell ref="O15:P15"/>
    <mergeCell ref="O16:P16"/>
    <mergeCell ref="O17:P17"/>
    <mergeCell ref="O18:P18"/>
    <mergeCell ref="O19:P19"/>
    <mergeCell ref="B3:D3"/>
    <mergeCell ref="F3:H3"/>
    <mergeCell ref="B4:H4"/>
    <mergeCell ref="C8:C9"/>
    <mergeCell ref="D8:D9"/>
    <mergeCell ref="A63:J63"/>
    <mergeCell ref="A64:J64"/>
    <mergeCell ref="A65:J65"/>
    <mergeCell ref="R60:U60"/>
    <mergeCell ref="Q8:Q9"/>
    <mergeCell ref="O8:P9"/>
    <mergeCell ref="H8:N8"/>
    <mergeCell ref="A8:A9"/>
    <mergeCell ref="G8:G9"/>
    <mergeCell ref="E8:F8"/>
    <mergeCell ref="B8:B9"/>
    <mergeCell ref="O10:P10"/>
    <mergeCell ref="O11:P11"/>
    <mergeCell ref="O12:P12"/>
    <mergeCell ref="O13:P13"/>
    <mergeCell ref="O14:P14"/>
    <mergeCell ref="A69:J69"/>
    <mergeCell ref="A70:J70"/>
    <mergeCell ref="A71:J71"/>
    <mergeCell ref="A66:J66"/>
    <mergeCell ref="A67:J67"/>
    <mergeCell ref="A68:J68"/>
    <mergeCell ref="A75:J75"/>
    <mergeCell ref="A76:J76"/>
    <mergeCell ref="A77:J77"/>
    <mergeCell ref="A72:J72"/>
    <mergeCell ref="A73:J73"/>
    <mergeCell ref="A74:J74"/>
    <mergeCell ref="O30:P30"/>
    <mergeCell ref="O31:P31"/>
    <mergeCell ref="O32:P32"/>
    <mergeCell ref="O33:P33"/>
    <mergeCell ref="O34:P34"/>
    <mergeCell ref="O35:P35"/>
    <mergeCell ref="O36:P36"/>
    <mergeCell ref="O37:P37"/>
    <mergeCell ref="O38:P38"/>
    <mergeCell ref="O39:P39"/>
    <mergeCell ref="O40:P40"/>
    <mergeCell ref="O41:P41"/>
    <mergeCell ref="O42:P42"/>
    <mergeCell ref="O43:P43"/>
    <mergeCell ref="O44:P44"/>
    <mergeCell ref="O45:P45"/>
    <mergeCell ref="O46:P46"/>
    <mergeCell ref="O47:P47"/>
    <mergeCell ref="O48:P48"/>
    <mergeCell ref="O54:P54"/>
    <mergeCell ref="O49:P49"/>
    <mergeCell ref="O50:P50"/>
    <mergeCell ref="O51:P51"/>
    <mergeCell ref="O52:P52"/>
    <mergeCell ref="O53:P53"/>
  </mergeCells>
  <conditionalFormatting sqref="A6">
    <cfRule type="cellIs" dxfId="59" priority="3" operator="equal">
      <formula>"ERROR"</formula>
    </cfRule>
  </conditionalFormatting>
  <conditionalFormatting sqref="A6">
    <cfRule type="containsText" dxfId="58" priority="2" operator="containsText" text="Cofinançament no pot ser superior a la despesa">
      <formula>NOT(ISERROR(SEARCH("Cofinançament no pot ser superior a la despesa",A6)))</formula>
    </cfRule>
  </conditionalFormatting>
  <conditionalFormatting sqref="A62:B62">
    <cfRule type="cellIs" dxfId="57" priority="1" operator="equal">
      <formula>"ERROR"</formula>
    </cfRule>
  </conditionalFormatting>
  <dataValidations count="3">
    <dataValidation type="decimal" operator="greaterThanOrEqual" allowBlank="1" showInputMessage="1" showErrorMessage="1" sqref="H10:O59">
      <formula1>0</formula1>
    </dataValidation>
    <dataValidation type="textLength" operator="notEqual" allowBlank="1" showInputMessage="1" showErrorMessage="1" sqref="L3">
      <formula1>9</formula1>
    </dataValidation>
    <dataValidation type="date" allowBlank="1" showInputMessage="1" showErrorMessage="1" error="Les dates de les actuacions han d'estar compreses entre el 01/07/2023 i el 30/06/2024_x000a_" sqref="E10:F59">
      <formula1>45108</formula1>
      <formula2>45473</formula2>
    </dataValidation>
  </dataValidations>
  <hyperlinks>
    <hyperlink ref="A3" location="'RESUM I PRESSUPOST EIXOS A,B, E'!A63" display="ENTITAT SOL·LICITANT (1)"/>
    <hyperlink ref="A4" location="'RESUM I PRESSUPOST EIXOS A,B, E'!A63" display="NOM DEL PROJECTE (1)"/>
    <hyperlink ref="E3" location="'RESUM I PRESSUPOST EIXOS A,B, E'!A63" display="NIF (1)"/>
    <hyperlink ref="A8:A9" location="'RESUM I PRESSUPOST EIXOS A,B, E'!A64" display="Objectius específics (2)"/>
    <hyperlink ref="B8:B9" location="'RESUM I PRESSUPOST EIXOS A,B, E'!A65" display="Actuació (3)"/>
    <hyperlink ref="C8:C9" location="'RESUM I PRESSUPOST EIXOS A,B, E'!A66" display="Resultats esperats (4)"/>
    <hyperlink ref="D8:D9" location="'RESUM I PRESSUPOST EIXOS A,B, E'!A67" display="Productes finals (5)"/>
    <hyperlink ref="E9" location="'RESUM I PRESSUPOST EIXOS A,B, E'!A68" display="'RESUM I PRESSUPOST EIXOS A,B, E'!A68"/>
    <hyperlink ref="F9" location="'RESUM I PRESSUPOST EIXOS A,B, E'!A68" display="'RESUM I PRESSUPOST EIXOS A,B, E'!A68"/>
    <hyperlink ref="H9" location="'RESUM I PRESSUPOST EIXOS A,B, E'!A69" display="Servei professional (7)"/>
    <hyperlink ref="I9" location="'RESUM I PRESSUPOST EIXOS A,B, E'!A70" display="Despeses de personal (8)"/>
    <hyperlink ref="J9" location="'RESUM I PRESSUPOST EIXOS A,B, E'!A71" display="Assegurances (9)"/>
    <hyperlink ref="K9" location="'RESUM I PRESSUPOST EIXOS A,B, E'!A72" display="Desplaçaments (10)"/>
    <hyperlink ref="L9" location="'RESUM I PRESSUPOST EIXOS A,B, E'!A73" display="Indirectes (11)"/>
    <hyperlink ref="M9" location="'RESUM I PRESSUPOST EIXOS A,B, E'!A74" display="Servei General (12)"/>
    <hyperlink ref="N9" location="'RESUM I PRESSUPOST EIXOS A,B, E'!A75" display="Altres (13)"/>
    <hyperlink ref="O8:P9" location="'RESUM I PRESSUPOST EIXOS A,B, E'!A76" display="Import cofinançament i % (14)"/>
    <hyperlink ref="Q8:Q9" location="'RESUM I PRESSUPOST EIXOS A,B, E'!A77" display="Import subvenció sol·licitada (15)"/>
    <hyperlink ref="A63:J63" location="'RESUM I PRESSUPOST EIXOS A,B, E'!A3" display="(1) Entitat sol·licitant, NIF i Nom del projecte: Empleneu les dades de l'entitat sol·licitant.  Aquestes dades es clonaran als fulls de dades laborals i econòmiques."/>
    <hyperlink ref="A64:J64" location="'RESUM I PRESSUPOST EIXOS A,B, E'!A9" display="(2) Objectius específics: Indiqueu els objectius específics que us proposeu assolir amb el projecte. Han de coincidicir amb els que s'han informat a la memòria del projecte (Apartat 1. Descripció del projecte)."/>
    <hyperlink ref="A65:J65" location="'RESUM I PRESSUPOST EIXOS A,B, E'!B9" display="(3) Actuació: Indiqueu les actuacions que es duran a terme per assolir cada objectiu específic (una actuació per cel·la). Han de coincidir amb les descrites per a cada objetiu específic a la memòria del projecte (Apartat 3. Descripció de les actuacions)."/>
    <hyperlink ref="A66:J66" location="'RESUM I PRESSUPOST EIXOS A,B, E'!C9" display="(4) Resultats esperats: Indiqueu els resultats que espereu obtenir a través de l'execució de cada actuació (un resultat per cel·la). Han de coincidir amb els que s'han informat a la memòria del projecte (Apartat 1. Descripció del projecte)."/>
    <hyperlink ref="A67:J67" location="'RESUM I PRESSUPOST EIXOS A,B, E'!D9" display="(5) Productes finals: Indiqueu els productes resultants de cada actuació: eines, recursos o materials que  generarà. Han de ser coherents amb els informats a la memòria del projecte (Apartat 11. Eines, recursos o materials)."/>
    <hyperlink ref="A68:J68" location="'RESUM I PRESSUPOST EIXOS A,B, E'!E9" display="(6) Data d'inici i final de l'acció: Indicar la data d'inici de les actuacions i de fi de les mateixes (compreses entre l'1 de juliol de 2023 i el 30 de juny de 2024)."/>
    <hyperlink ref="A69:J69" location="'RESUM I PRESSUPOST EIXOS A,B, E'!H9" display="(7) SERVEI PROFESSIONAL: Escollir aquesta opció per despeses de serveis professionals externs (estudi de viabilitat, informe de l'auditor, etc )."/>
    <hyperlink ref="A70:J70" location="'RESUM I PRESSUPOST EIXOS A,B, E'!I9" display="(8) DESPESA PERSONAL: Escollir aquesta opció per despeses de personal en plantilla."/>
    <hyperlink ref="A71:J71" location="'RESUM I PRESSUPOST EIXOS A,B, E'!J9" display="(9) ASSEGURANÇA: Escollir aquesta opció per pòlisses d'assegurances."/>
    <hyperlink ref="A72:J72" location="'RESUM I PRESSUPOST EIXOS A,B, E'!K9" display="(10) DESPLAÇAMENTS: Escollir per despeses de desplaçament de personal en plantilla."/>
    <hyperlink ref="A73:J73" location="'RESUM I PRESSUPOST EIXOS A,B, E'!L9" display="'RESUM I PRESSUPOST EIXOS A,B, E'!L9"/>
    <hyperlink ref="A74:J74" location="'RESUM I PRESSUPOST EIXOS A,B, E'!M9" display="(12) SERVEI GENERAL: Escollir aquesta opció en el cas de despeses de serveis generals que s'imputi la totalitat del cost (lloguers, etc.)"/>
    <hyperlink ref="A75:J75" location="'RESUM I PRESSUPOST EIXOS A,B, E'!N9" display="(13) ALTRES: Escollir aquesta opció en el cas d'altres tipus de despeses justificables diferents als anteriors conceptes."/>
    <hyperlink ref="A76:J76" location="'RESUM I PRESSUPOST EIXOS A,B, E'!O9" display="(14) Import cofinançament: Indicar, si s'escau, l'import cofinançat de cada actuació. "/>
    <hyperlink ref="A77:J77" location="'RESUM I PRESSUPOST EIXOS A,B, E'!Q9" display="(15) Import subvenció sol·licitada: Comproveu que l'import de la subvenció sol·licitada coincideix amb el del formulari de sol·licitud. "/>
  </hyperlinks>
  <pageMargins left="0.70866141732283472" right="0.70866141732283472" top="0.94488188976377963" bottom="0.74803149606299213" header="0.31496062992125984" footer="0.31496062992125984"/>
  <pageSetup paperSize="9" scale="6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8CBAD"/>
    <pageSetUpPr fitToPage="1"/>
  </sheetPr>
  <dimension ref="A1:Z74"/>
  <sheetViews>
    <sheetView topLeftCell="G1" zoomScale="80" zoomScaleNormal="80" zoomScaleSheetLayoutView="120" workbookViewId="0">
      <selection activeCell="R5" sqref="R5"/>
    </sheetView>
  </sheetViews>
  <sheetFormatPr defaultColWidth="8.81640625" defaultRowHeight="10"/>
  <cols>
    <col min="1" max="1" width="35.54296875" style="7" customWidth="1"/>
    <col min="2" max="2" width="43.81640625" style="7" customWidth="1"/>
    <col min="3" max="4" width="27.1796875" style="7" customWidth="1"/>
    <col min="5" max="5" width="18.81640625" style="7" customWidth="1"/>
    <col min="6" max="7" width="18" style="7" customWidth="1"/>
    <col min="8" max="13" width="18.453125" style="7" customWidth="1"/>
    <col min="14" max="14" width="18.54296875" style="7" customWidth="1"/>
    <col min="15" max="15" width="17.26953125" style="7" customWidth="1"/>
    <col min="16" max="16" width="11.453125" style="96" customWidth="1"/>
    <col min="17" max="17" width="17.1796875" style="7" customWidth="1"/>
    <col min="18" max="18" width="11.453125" style="7" customWidth="1"/>
    <col min="19" max="19" width="22.26953125" style="94" customWidth="1"/>
    <col min="20" max="20" width="19" style="7" customWidth="1"/>
    <col min="21" max="21" width="18.54296875" style="94" customWidth="1"/>
    <col min="22" max="22" width="25.26953125" style="94" customWidth="1"/>
    <col min="23" max="23" width="26.7265625" style="94" customWidth="1"/>
    <col min="24" max="24" width="20.81640625" style="7" customWidth="1"/>
    <col min="25" max="25" width="23" style="7" customWidth="1"/>
    <col min="26" max="26" width="13.81640625" style="7" customWidth="1"/>
    <col min="27" max="27" width="11.81640625" style="7" customWidth="1"/>
    <col min="28" max="16384" width="8.81640625" style="7"/>
  </cols>
  <sheetData>
    <row r="1" spans="1:26" ht="14">
      <c r="A1" s="261" t="s">
        <v>723</v>
      </c>
      <c r="B1" s="261"/>
      <c r="C1" s="261"/>
      <c r="D1" s="261"/>
      <c r="E1" s="261"/>
      <c r="F1" s="261"/>
      <c r="G1" s="261"/>
      <c r="H1" s="261"/>
      <c r="I1" s="163"/>
      <c r="J1" s="163"/>
      <c r="K1" s="163"/>
      <c r="L1" s="163"/>
      <c r="M1" s="163"/>
      <c r="N1" s="163"/>
      <c r="O1" s="163"/>
      <c r="P1" s="163"/>
      <c r="Q1" s="5"/>
      <c r="R1" s="5"/>
      <c r="S1" s="93"/>
      <c r="T1" s="5"/>
      <c r="U1" s="93"/>
      <c r="V1" s="93"/>
      <c r="W1" s="93"/>
      <c r="X1" s="5"/>
      <c r="Y1" s="5"/>
      <c r="Z1" s="5"/>
    </row>
    <row r="2" spans="1:26" ht="10.5" thickBot="1"/>
    <row r="3" spans="1:26" ht="30.65" customHeight="1">
      <c r="A3" s="137" t="s">
        <v>746</v>
      </c>
      <c r="B3" s="262"/>
      <c r="C3" s="263"/>
      <c r="D3" s="263"/>
      <c r="E3" s="263"/>
      <c r="F3" s="263"/>
      <c r="G3" s="263"/>
      <c r="H3" s="263"/>
      <c r="I3" s="264"/>
      <c r="J3" s="137" t="s">
        <v>747</v>
      </c>
      <c r="K3" s="138"/>
      <c r="L3" s="77"/>
      <c r="M3" s="77"/>
      <c r="N3" s="77"/>
      <c r="O3" s="77"/>
      <c r="P3" s="77"/>
      <c r="Q3" s="77"/>
      <c r="R3" s="77"/>
      <c r="S3" s="78"/>
      <c r="T3" s="252" t="s">
        <v>757</v>
      </c>
      <c r="U3" s="253"/>
      <c r="V3" s="253"/>
      <c r="W3" s="254"/>
    </row>
    <row r="4" spans="1:26" ht="51" customHeight="1">
      <c r="A4" s="137" t="s">
        <v>748</v>
      </c>
      <c r="B4" s="262"/>
      <c r="C4" s="263"/>
      <c r="D4" s="263"/>
      <c r="E4" s="263"/>
      <c r="F4" s="263"/>
      <c r="G4" s="263"/>
      <c r="H4" s="263"/>
      <c r="I4" s="263"/>
      <c r="J4" s="263"/>
      <c r="K4" s="264"/>
      <c r="T4" s="161" t="s">
        <v>836</v>
      </c>
      <c r="U4" s="119" t="s">
        <v>837</v>
      </c>
      <c r="V4" s="250" t="s">
        <v>840</v>
      </c>
      <c r="W4" s="251"/>
      <c r="X4" s="164"/>
      <c r="Y4" s="165"/>
    </row>
    <row r="5" spans="1:26" ht="47.25" customHeight="1">
      <c r="A5" s="97"/>
      <c r="T5" s="168">
        <f>V60</f>
        <v>0</v>
      </c>
      <c r="U5" s="169">
        <f>W60</f>
        <v>0</v>
      </c>
      <c r="V5" s="257">
        <f>SUM(T5:U5)</f>
        <v>0</v>
      </c>
      <c r="W5" s="258"/>
      <c r="X5" s="239" t="str">
        <f>IF((V60+W60)=(S60-T10),"","REVISEU : L'IMPORT DE LA SUBVENCIÓ SOL·LICITADA NO CORRESPON AL PRESSUPOST MENYS EL COFINANÇAMENT")</f>
        <v/>
      </c>
      <c r="Y5" s="240"/>
      <c r="Z5" s="162"/>
    </row>
    <row r="6" spans="1:26" ht="40.5" customHeight="1" thickBot="1">
      <c r="A6" s="294" t="s">
        <v>862</v>
      </c>
      <c r="B6" s="294"/>
      <c r="C6" s="294"/>
      <c r="D6" s="294"/>
      <c r="E6" s="294"/>
      <c r="F6" s="294"/>
      <c r="G6" s="294"/>
      <c r="H6" s="294"/>
      <c r="I6" s="294"/>
      <c r="J6" s="294"/>
      <c r="K6" s="294"/>
      <c r="T6" s="170" t="str">
        <f>IF(V5=0,"0%",T5/V5)</f>
        <v>0%</v>
      </c>
      <c r="U6" s="171" t="str">
        <f>IF(V5=0,"0%",U5/V5)</f>
        <v>0%</v>
      </c>
      <c r="V6" s="259"/>
      <c r="W6" s="260"/>
      <c r="X6" s="241" t="str">
        <f>IF(V5=0,"",IF(T6=0.2,"","REVISEU: NO HI HA UNA PROPORCIÓ DE 80% EN INVERSIÓ I UN 20% EN DESPESA CORRENT"))</f>
        <v/>
      </c>
      <c r="Y6" s="242"/>
    </row>
    <row r="7" spans="1:26" ht="27" customHeight="1" thickBot="1">
      <c r="A7" s="97"/>
    </row>
    <row r="8" spans="1:26" s="8" customFormat="1" ht="15" customHeight="1" thickBot="1">
      <c r="A8" s="265" t="s">
        <v>749</v>
      </c>
      <c r="B8" s="265" t="s">
        <v>750</v>
      </c>
      <c r="C8" s="265" t="s">
        <v>751</v>
      </c>
      <c r="D8" s="266" t="s">
        <v>752</v>
      </c>
      <c r="E8" s="226" t="s">
        <v>733</v>
      </c>
      <c r="F8" s="227"/>
      <c r="G8" s="267" t="s">
        <v>690</v>
      </c>
      <c r="H8" s="268"/>
      <c r="I8" s="268"/>
      <c r="J8" s="268"/>
      <c r="K8" s="268"/>
      <c r="L8" s="268"/>
      <c r="M8" s="268"/>
      <c r="N8" s="269"/>
      <c r="O8" s="270" t="s">
        <v>835</v>
      </c>
      <c r="P8" s="271"/>
      <c r="Q8" s="271"/>
      <c r="R8" s="271"/>
      <c r="S8" s="272"/>
      <c r="T8" s="275" t="s">
        <v>813</v>
      </c>
      <c r="U8" s="276"/>
      <c r="V8" s="255" t="s">
        <v>841</v>
      </c>
      <c r="W8" s="256"/>
    </row>
    <row r="9" spans="1:26" s="8" customFormat="1" ht="69" customHeight="1" thickBot="1">
      <c r="A9" s="265"/>
      <c r="B9" s="265"/>
      <c r="C9" s="265"/>
      <c r="D9" s="266"/>
      <c r="E9" s="127" t="s">
        <v>753</v>
      </c>
      <c r="F9" s="128" t="s">
        <v>754</v>
      </c>
      <c r="G9" s="120" t="s">
        <v>805</v>
      </c>
      <c r="H9" s="120" t="s">
        <v>806</v>
      </c>
      <c r="I9" s="103" t="s">
        <v>767</v>
      </c>
      <c r="J9" s="103" t="s">
        <v>807</v>
      </c>
      <c r="K9" s="103" t="s">
        <v>808</v>
      </c>
      <c r="L9" s="103" t="s">
        <v>809</v>
      </c>
      <c r="M9" s="103" t="s">
        <v>810</v>
      </c>
      <c r="N9" s="121" t="s">
        <v>811</v>
      </c>
      <c r="O9" s="273" t="s">
        <v>803</v>
      </c>
      <c r="P9" s="274"/>
      <c r="Q9" s="273" t="s">
        <v>804</v>
      </c>
      <c r="R9" s="274"/>
      <c r="S9" s="122" t="s">
        <v>834</v>
      </c>
      <c r="T9" s="277"/>
      <c r="U9" s="278"/>
      <c r="V9" s="181" t="s">
        <v>842</v>
      </c>
      <c r="W9" s="181" t="s">
        <v>843</v>
      </c>
    </row>
    <row r="10" spans="1:26" s="8" customFormat="1" ht="20.5" customHeight="1">
      <c r="A10" s="107"/>
      <c r="B10" s="108"/>
      <c r="C10" s="108"/>
      <c r="D10" s="109"/>
      <c r="E10" s="110"/>
      <c r="F10" s="123"/>
      <c r="G10" s="173"/>
      <c r="H10" s="173"/>
      <c r="I10" s="173"/>
      <c r="J10" s="173"/>
      <c r="K10" s="173"/>
      <c r="L10" s="173"/>
      <c r="M10" s="173"/>
      <c r="N10" s="166"/>
      <c r="O10" s="244">
        <f>SUM(H10:N10)</f>
        <v>0</v>
      </c>
      <c r="P10" s="245"/>
      <c r="Q10" s="246">
        <f t="shared" ref="Q10:Q41" si="0">+G10</f>
        <v>0</v>
      </c>
      <c r="R10" s="246"/>
      <c r="S10" s="167">
        <f t="shared" ref="S10:S41" si="1">O10+Q10</f>
        <v>0</v>
      </c>
      <c r="T10" s="286"/>
      <c r="U10" s="287"/>
      <c r="V10" s="184"/>
      <c r="W10" s="184"/>
      <c r="X10" s="159" t="str">
        <f>IF(V10+W10&gt;S10,"LA SUMA DELS IMPORTS SOL·LICITATS NO POT SUPERAR EL PRESSSUPOST ","")</f>
        <v/>
      </c>
    </row>
    <row r="11" spans="1:26" s="8" customFormat="1" ht="20.5" customHeight="1">
      <c r="A11" s="107"/>
      <c r="B11" s="108"/>
      <c r="C11" s="108"/>
      <c r="D11" s="109"/>
      <c r="E11" s="110"/>
      <c r="F11" s="123"/>
      <c r="G11" s="173"/>
      <c r="H11" s="173"/>
      <c r="I11" s="173"/>
      <c r="J11" s="173"/>
      <c r="K11" s="173"/>
      <c r="L11" s="173"/>
      <c r="M11" s="173"/>
      <c r="N11" s="166"/>
      <c r="O11" s="247">
        <f t="shared" ref="O11:O17" si="2">SUM(H11:N11)</f>
        <v>0</v>
      </c>
      <c r="P11" s="248"/>
      <c r="Q11" s="249">
        <f t="shared" si="0"/>
        <v>0</v>
      </c>
      <c r="R11" s="249"/>
      <c r="S11" s="174">
        <f t="shared" si="1"/>
        <v>0</v>
      </c>
      <c r="T11" s="288" t="str">
        <f>T61</f>
        <v/>
      </c>
      <c r="U11" s="289"/>
      <c r="V11" s="185"/>
      <c r="W11" s="185"/>
      <c r="X11" s="159" t="str">
        <f t="shared" ref="X11:X59" si="3">IF(V11+W11&gt;S11,"LA SUMA DELS IMPORTS SOL·LICITATS NO POT SUPERAR EL PRESSSUPOST ","")</f>
        <v/>
      </c>
      <c r="Y11" s="160"/>
    </row>
    <row r="12" spans="1:26" s="8" customFormat="1" ht="20.5" customHeight="1">
      <c r="A12" s="107"/>
      <c r="B12" s="108"/>
      <c r="C12" s="108"/>
      <c r="D12" s="109"/>
      <c r="E12" s="110"/>
      <c r="F12" s="123"/>
      <c r="G12" s="173"/>
      <c r="H12" s="173"/>
      <c r="I12" s="173"/>
      <c r="J12" s="173"/>
      <c r="K12" s="173"/>
      <c r="L12" s="173"/>
      <c r="M12" s="173"/>
      <c r="N12" s="166"/>
      <c r="O12" s="247">
        <f t="shared" si="2"/>
        <v>0</v>
      </c>
      <c r="P12" s="248"/>
      <c r="Q12" s="249">
        <f t="shared" si="0"/>
        <v>0</v>
      </c>
      <c r="R12" s="249"/>
      <c r="S12" s="174">
        <f t="shared" si="1"/>
        <v>0</v>
      </c>
      <c r="T12" s="288"/>
      <c r="U12" s="289"/>
      <c r="V12" s="185"/>
      <c r="W12" s="185"/>
      <c r="X12" s="159" t="str">
        <f t="shared" si="3"/>
        <v/>
      </c>
    </row>
    <row r="13" spans="1:26" s="8" customFormat="1" ht="20.5" customHeight="1">
      <c r="A13" s="107"/>
      <c r="B13" s="108"/>
      <c r="C13" s="108"/>
      <c r="D13" s="109"/>
      <c r="E13" s="110"/>
      <c r="F13" s="123"/>
      <c r="G13" s="173"/>
      <c r="H13" s="173"/>
      <c r="I13" s="173"/>
      <c r="J13" s="173"/>
      <c r="K13" s="173"/>
      <c r="L13" s="173"/>
      <c r="M13" s="173"/>
      <c r="N13" s="166"/>
      <c r="O13" s="247">
        <f t="shared" si="2"/>
        <v>0</v>
      </c>
      <c r="P13" s="248"/>
      <c r="Q13" s="249">
        <f t="shared" si="0"/>
        <v>0</v>
      </c>
      <c r="R13" s="249"/>
      <c r="S13" s="174">
        <f t="shared" si="1"/>
        <v>0</v>
      </c>
      <c r="T13" s="288"/>
      <c r="U13" s="289"/>
      <c r="V13" s="185"/>
      <c r="W13" s="185"/>
      <c r="X13" s="159" t="str">
        <f t="shared" si="3"/>
        <v/>
      </c>
    </row>
    <row r="14" spans="1:26" s="8" customFormat="1" ht="20.5" customHeight="1">
      <c r="A14" s="107"/>
      <c r="B14" s="108"/>
      <c r="C14" s="108"/>
      <c r="D14" s="109"/>
      <c r="E14" s="110"/>
      <c r="F14" s="123"/>
      <c r="G14" s="173"/>
      <c r="H14" s="173"/>
      <c r="I14" s="173"/>
      <c r="J14" s="173"/>
      <c r="K14" s="173"/>
      <c r="L14" s="173"/>
      <c r="M14" s="173"/>
      <c r="N14" s="166"/>
      <c r="O14" s="247">
        <f t="shared" si="2"/>
        <v>0</v>
      </c>
      <c r="P14" s="248"/>
      <c r="Q14" s="249">
        <f t="shared" si="0"/>
        <v>0</v>
      </c>
      <c r="R14" s="249"/>
      <c r="S14" s="174">
        <f t="shared" si="1"/>
        <v>0</v>
      </c>
      <c r="T14" s="290"/>
      <c r="U14" s="291"/>
      <c r="V14" s="185"/>
      <c r="W14" s="185"/>
      <c r="X14" s="159" t="str">
        <f t="shared" si="3"/>
        <v/>
      </c>
    </row>
    <row r="15" spans="1:26" s="8" customFormat="1" ht="20.5" customHeight="1">
      <c r="A15" s="107"/>
      <c r="B15" s="108"/>
      <c r="C15" s="108"/>
      <c r="D15" s="109"/>
      <c r="E15" s="110"/>
      <c r="F15" s="123"/>
      <c r="G15" s="173"/>
      <c r="H15" s="173"/>
      <c r="I15" s="173"/>
      <c r="J15" s="173"/>
      <c r="K15" s="173"/>
      <c r="L15" s="173"/>
      <c r="M15" s="173"/>
      <c r="N15" s="166"/>
      <c r="O15" s="247">
        <f t="shared" si="2"/>
        <v>0</v>
      </c>
      <c r="P15" s="248"/>
      <c r="Q15" s="249">
        <f t="shared" si="0"/>
        <v>0</v>
      </c>
      <c r="R15" s="249"/>
      <c r="S15" s="174">
        <f t="shared" si="1"/>
        <v>0</v>
      </c>
      <c r="T15" s="290"/>
      <c r="U15" s="291"/>
      <c r="V15" s="185"/>
      <c r="W15" s="185"/>
      <c r="X15" s="159" t="str">
        <f t="shared" si="3"/>
        <v/>
      </c>
    </row>
    <row r="16" spans="1:26" s="8" customFormat="1" ht="20.5" customHeight="1">
      <c r="A16" s="107"/>
      <c r="B16" s="108"/>
      <c r="C16" s="108"/>
      <c r="D16" s="109"/>
      <c r="E16" s="110"/>
      <c r="F16" s="123"/>
      <c r="G16" s="173"/>
      <c r="H16" s="173"/>
      <c r="I16" s="173"/>
      <c r="J16" s="173"/>
      <c r="K16" s="173"/>
      <c r="L16" s="173"/>
      <c r="M16" s="173"/>
      <c r="N16" s="166"/>
      <c r="O16" s="247">
        <f t="shared" si="2"/>
        <v>0</v>
      </c>
      <c r="P16" s="248"/>
      <c r="Q16" s="249">
        <f t="shared" si="0"/>
        <v>0</v>
      </c>
      <c r="R16" s="249"/>
      <c r="S16" s="174">
        <f t="shared" si="1"/>
        <v>0</v>
      </c>
      <c r="T16" s="290"/>
      <c r="U16" s="291"/>
      <c r="V16" s="185"/>
      <c r="W16" s="185"/>
      <c r="X16" s="159" t="str">
        <f t="shared" si="3"/>
        <v/>
      </c>
    </row>
    <row r="17" spans="1:24" s="8" customFormat="1" ht="20.5" customHeight="1">
      <c r="A17" s="107"/>
      <c r="B17" s="108"/>
      <c r="C17" s="108"/>
      <c r="D17" s="109"/>
      <c r="E17" s="110"/>
      <c r="F17" s="123"/>
      <c r="G17" s="173"/>
      <c r="H17" s="173"/>
      <c r="I17" s="173"/>
      <c r="J17" s="173"/>
      <c r="K17" s="173"/>
      <c r="L17" s="173"/>
      <c r="M17" s="173"/>
      <c r="N17" s="166"/>
      <c r="O17" s="247">
        <f t="shared" si="2"/>
        <v>0</v>
      </c>
      <c r="P17" s="248"/>
      <c r="Q17" s="249">
        <f t="shared" si="0"/>
        <v>0</v>
      </c>
      <c r="R17" s="249"/>
      <c r="S17" s="174">
        <f t="shared" si="1"/>
        <v>0</v>
      </c>
      <c r="T17" s="290"/>
      <c r="U17" s="291"/>
      <c r="V17" s="185"/>
      <c r="W17" s="185"/>
      <c r="X17" s="159" t="str">
        <f t="shared" si="3"/>
        <v/>
      </c>
    </row>
    <row r="18" spans="1:24" s="8" customFormat="1" ht="20.5" customHeight="1">
      <c r="A18" s="107"/>
      <c r="B18" s="108"/>
      <c r="C18" s="108"/>
      <c r="D18" s="109"/>
      <c r="E18" s="110"/>
      <c r="F18" s="123"/>
      <c r="G18" s="173"/>
      <c r="H18" s="173"/>
      <c r="I18" s="173"/>
      <c r="J18" s="173"/>
      <c r="K18" s="173"/>
      <c r="L18" s="173"/>
      <c r="M18" s="173"/>
      <c r="N18" s="166"/>
      <c r="O18" s="247">
        <f>SUM(H18:N18)</f>
        <v>0</v>
      </c>
      <c r="P18" s="248"/>
      <c r="Q18" s="249">
        <f t="shared" si="0"/>
        <v>0</v>
      </c>
      <c r="R18" s="249"/>
      <c r="S18" s="174">
        <f t="shared" si="1"/>
        <v>0</v>
      </c>
      <c r="T18" s="290"/>
      <c r="U18" s="291"/>
      <c r="V18" s="185"/>
      <c r="W18" s="185"/>
      <c r="X18" s="159" t="str">
        <f t="shared" si="3"/>
        <v/>
      </c>
    </row>
    <row r="19" spans="1:24" s="8" customFormat="1" ht="20.5" customHeight="1">
      <c r="A19" s="107"/>
      <c r="B19" s="108"/>
      <c r="C19" s="108"/>
      <c r="D19" s="109"/>
      <c r="E19" s="110"/>
      <c r="F19" s="123"/>
      <c r="G19" s="173"/>
      <c r="H19" s="173"/>
      <c r="I19" s="173"/>
      <c r="J19" s="173"/>
      <c r="K19" s="173"/>
      <c r="L19" s="173"/>
      <c r="M19" s="173"/>
      <c r="N19" s="166"/>
      <c r="O19" s="247">
        <f t="shared" ref="O19:O59" si="4">SUM(H19:N19)</f>
        <v>0</v>
      </c>
      <c r="P19" s="248"/>
      <c r="Q19" s="249">
        <f t="shared" si="0"/>
        <v>0</v>
      </c>
      <c r="R19" s="249"/>
      <c r="S19" s="174">
        <f t="shared" si="1"/>
        <v>0</v>
      </c>
      <c r="T19" s="290"/>
      <c r="U19" s="291"/>
      <c r="V19" s="185"/>
      <c r="W19" s="185"/>
      <c r="X19" s="159" t="str">
        <f t="shared" si="3"/>
        <v/>
      </c>
    </row>
    <row r="20" spans="1:24" s="8" customFormat="1" ht="20.5" customHeight="1">
      <c r="A20" s="107"/>
      <c r="B20" s="108"/>
      <c r="C20" s="108"/>
      <c r="D20" s="109"/>
      <c r="E20" s="110"/>
      <c r="F20" s="123"/>
      <c r="G20" s="173"/>
      <c r="H20" s="173"/>
      <c r="I20" s="173"/>
      <c r="J20" s="173"/>
      <c r="K20" s="173"/>
      <c r="L20" s="173"/>
      <c r="M20" s="173"/>
      <c r="N20" s="166"/>
      <c r="O20" s="247">
        <f t="shared" si="4"/>
        <v>0</v>
      </c>
      <c r="P20" s="248"/>
      <c r="Q20" s="249">
        <f t="shared" si="0"/>
        <v>0</v>
      </c>
      <c r="R20" s="249"/>
      <c r="S20" s="174">
        <f t="shared" si="1"/>
        <v>0</v>
      </c>
      <c r="T20" s="290"/>
      <c r="U20" s="291"/>
      <c r="V20" s="185"/>
      <c r="W20" s="185"/>
      <c r="X20" s="159" t="str">
        <f t="shared" si="3"/>
        <v/>
      </c>
    </row>
    <row r="21" spans="1:24" s="8" customFormat="1" ht="20.5" customHeight="1">
      <c r="A21" s="107"/>
      <c r="B21" s="108"/>
      <c r="C21" s="108"/>
      <c r="D21" s="109"/>
      <c r="E21" s="110"/>
      <c r="F21" s="123"/>
      <c r="G21" s="173"/>
      <c r="H21" s="173"/>
      <c r="I21" s="173"/>
      <c r="J21" s="173"/>
      <c r="K21" s="173"/>
      <c r="L21" s="173"/>
      <c r="M21" s="173"/>
      <c r="N21" s="166"/>
      <c r="O21" s="247">
        <f t="shared" si="4"/>
        <v>0</v>
      </c>
      <c r="P21" s="248"/>
      <c r="Q21" s="249">
        <f t="shared" si="0"/>
        <v>0</v>
      </c>
      <c r="R21" s="249"/>
      <c r="S21" s="174">
        <f t="shared" si="1"/>
        <v>0</v>
      </c>
      <c r="T21" s="290"/>
      <c r="U21" s="291"/>
      <c r="V21" s="185"/>
      <c r="W21" s="185"/>
      <c r="X21" s="159" t="str">
        <f t="shared" si="3"/>
        <v/>
      </c>
    </row>
    <row r="22" spans="1:24" s="8" customFormat="1" ht="20.5" customHeight="1">
      <c r="A22" s="107"/>
      <c r="B22" s="108"/>
      <c r="C22" s="108"/>
      <c r="D22" s="109"/>
      <c r="E22" s="110"/>
      <c r="F22" s="123"/>
      <c r="G22" s="173"/>
      <c r="H22" s="173"/>
      <c r="I22" s="173"/>
      <c r="J22" s="173"/>
      <c r="K22" s="173"/>
      <c r="L22" s="173"/>
      <c r="M22" s="173"/>
      <c r="N22" s="166"/>
      <c r="O22" s="247">
        <f t="shared" si="4"/>
        <v>0</v>
      </c>
      <c r="P22" s="248"/>
      <c r="Q22" s="249">
        <f t="shared" si="0"/>
        <v>0</v>
      </c>
      <c r="R22" s="249"/>
      <c r="S22" s="174">
        <f t="shared" si="1"/>
        <v>0</v>
      </c>
      <c r="T22" s="290"/>
      <c r="U22" s="291"/>
      <c r="V22" s="185"/>
      <c r="W22" s="185"/>
      <c r="X22" s="159" t="str">
        <f t="shared" si="3"/>
        <v/>
      </c>
    </row>
    <row r="23" spans="1:24" s="8" customFormat="1" ht="20.5" customHeight="1">
      <c r="A23" s="107"/>
      <c r="B23" s="108"/>
      <c r="C23" s="108"/>
      <c r="D23" s="109"/>
      <c r="E23" s="110"/>
      <c r="F23" s="123"/>
      <c r="G23" s="173"/>
      <c r="H23" s="173"/>
      <c r="I23" s="173"/>
      <c r="J23" s="173"/>
      <c r="K23" s="173"/>
      <c r="L23" s="173"/>
      <c r="M23" s="173"/>
      <c r="N23" s="166"/>
      <c r="O23" s="247">
        <f t="shared" si="4"/>
        <v>0</v>
      </c>
      <c r="P23" s="248"/>
      <c r="Q23" s="249">
        <f t="shared" si="0"/>
        <v>0</v>
      </c>
      <c r="R23" s="249"/>
      <c r="S23" s="174">
        <f t="shared" si="1"/>
        <v>0</v>
      </c>
      <c r="T23" s="290"/>
      <c r="U23" s="291"/>
      <c r="V23" s="185"/>
      <c r="W23" s="185"/>
      <c r="X23" s="159" t="str">
        <f t="shared" si="3"/>
        <v/>
      </c>
    </row>
    <row r="24" spans="1:24" s="8" customFormat="1" ht="20.5" customHeight="1">
      <c r="A24" s="107"/>
      <c r="B24" s="108"/>
      <c r="C24" s="108"/>
      <c r="D24" s="109"/>
      <c r="E24" s="110"/>
      <c r="F24" s="123"/>
      <c r="G24" s="173"/>
      <c r="H24" s="173"/>
      <c r="I24" s="173"/>
      <c r="J24" s="173"/>
      <c r="K24" s="173"/>
      <c r="L24" s="173"/>
      <c r="M24" s="173"/>
      <c r="N24" s="166"/>
      <c r="O24" s="247">
        <f t="shared" si="4"/>
        <v>0</v>
      </c>
      <c r="P24" s="248"/>
      <c r="Q24" s="249">
        <f t="shared" si="0"/>
        <v>0</v>
      </c>
      <c r="R24" s="249"/>
      <c r="S24" s="174">
        <f t="shared" si="1"/>
        <v>0</v>
      </c>
      <c r="T24" s="290"/>
      <c r="U24" s="291"/>
      <c r="V24" s="185"/>
      <c r="W24" s="185"/>
      <c r="X24" s="159" t="str">
        <f t="shared" si="3"/>
        <v/>
      </c>
    </row>
    <row r="25" spans="1:24" s="8" customFormat="1" ht="20.5" customHeight="1">
      <c r="A25" s="107"/>
      <c r="B25" s="108"/>
      <c r="C25" s="108"/>
      <c r="D25" s="109"/>
      <c r="E25" s="110"/>
      <c r="F25" s="123"/>
      <c r="G25" s="173"/>
      <c r="H25" s="173"/>
      <c r="I25" s="173"/>
      <c r="J25" s="173"/>
      <c r="K25" s="173"/>
      <c r="L25" s="173"/>
      <c r="M25" s="173"/>
      <c r="N25" s="166"/>
      <c r="O25" s="247">
        <f t="shared" si="4"/>
        <v>0</v>
      </c>
      <c r="P25" s="248"/>
      <c r="Q25" s="249">
        <f t="shared" si="0"/>
        <v>0</v>
      </c>
      <c r="R25" s="249"/>
      <c r="S25" s="174">
        <f t="shared" si="1"/>
        <v>0</v>
      </c>
      <c r="T25" s="290"/>
      <c r="U25" s="291"/>
      <c r="V25" s="185"/>
      <c r="W25" s="185"/>
      <c r="X25" s="159" t="str">
        <f t="shared" si="3"/>
        <v/>
      </c>
    </row>
    <row r="26" spans="1:24" s="8" customFormat="1" ht="20.5" customHeight="1">
      <c r="A26" s="107"/>
      <c r="B26" s="108"/>
      <c r="C26" s="108"/>
      <c r="D26" s="109"/>
      <c r="E26" s="110"/>
      <c r="F26" s="123"/>
      <c r="G26" s="173"/>
      <c r="H26" s="173"/>
      <c r="I26" s="173"/>
      <c r="J26" s="173"/>
      <c r="K26" s="173"/>
      <c r="L26" s="173"/>
      <c r="M26" s="173"/>
      <c r="N26" s="166"/>
      <c r="O26" s="247">
        <f t="shared" si="4"/>
        <v>0</v>
      </c>
      <c r="P26" s="248"/>
      <c r="Q26" s="249">
        <f t="shared" si="0"/>
        <v>0</v>
      </c>
      <c r="R26" s="249"/>
      <c r="S26" s="174">
        <f t="shared" si="1"/>
        <v>0</v>
      </c>
      <c r="T26" s="290"/>
      <c r="U26" s="291"/>
      <c r="V26" s="185"/>
      <c r="W26" s="185"/>
      <c r="X26" s="159" t="str">
        <f t="shared" si="3"/>
        <v/>
      </c>
    </row>
    <row r="27" spans="1:24" s="8" customFormat="1" ht="20.5" customHeight="1">
      <c r="A27" s="107"/>
      <c r="B27" s="108"/>
      <c r="C27" s="108"/>
      <c r="D27" s="109"/>
      <c r="E27" s="110"/>
      <c r="F27" s="123"/>
      <c r="G27" s="173"/>
      <c r="H27" s="173"/>
      <c r="I27" s="173"/>
      <c r="J27" s="173"/>
      <c r="K27" s="173"/>
      <c r="L27" s="173"/>
      <c r="M27" s="173"/>
      <c r="N27" s="166"/>
      <c r="O27" s="247">
        <f t="shared" si="4"/>
        <v>0</v>
      </c>
      <c r="P27" s="248"/>
      <c r="Q27" s="249">
        <f t="shared" si="0"/>
        <v>0</v>
      </c>
      <c r="R27" s="249"/>
      <c r="S27" s="174">
        <f t="shared" si="1"/>
        <v>0</v>
      </c>
      <c r="T27" s="290"/>
      <c r="U27" s="291"/>
      <c r="V27" s="185"/>
      <c r="W27" s="185"/>
      <c r="X27" s="159" t="str">
        <f t="shared" si="3"/>
        <v/>
      </c>
    </row>
    <row r="28" spans="1:24" s="8" customFormat="1" ht="20.5" customHeight="1">
      <c r="A28" s="107"/>
      <c r="B28" s="108"/>
      <c r="C28" s="108"/>
      <c r="D28" s="109"/>
      <c r="E28" s="110"/>
      <c r="F28" s="123"/>
      <c r="G28" s="173"/>
      <c r="H28" s="173"/>
      <c r="I28" s="173"/>
      <c r="J28" s="173"/>
      <c r="K28" s="173"/>
      <c r="L28" s="173"/>
      <c r="M28" s="173"/>
      <c r="N28" s="166"/>
      <c r="O28" s="247">
        <f t="shared" si="4"/>
        <v>0</v>
      </c>
      <c r="P28" s="248"/>
      <c r="Q28" s="249">
        <f t="shared" si="0"/>
        <v>0</v>
      </c>
      <c r="R28" s="249"/>
      <c r="S28" s="174">
        <f t="shared" si="1"/>
        <v>0</v>
      </c>
      <c r="T28" s="290"/>
      <c r="U28" s="291"/>
      <c r="V28" s="185"/>
      <c r="W28" s="185"/>
      <c r="X28" s="159" t="str">
        <f t="shared" si="3"/>
        <v/>
      </c>
    </row>
    <row r="29" spans="1:24" s="8" customFormat="1" ht="20.5" customHeight="1">
      <c r="A29" s="107"/>
      <c r="B29" s="108"/>
      <c r="C29" s="108"/>
      <c r="D29" s="109"/>
      <c r="E29" s="110"/>
      <c r="F29" s="123"/>
      <c r="G29" s="173"/>
      <c r="H29" s="173"/>
      <c r="I29" s="173"/>
      <c r="J29" s="173"/>
      <c r="K29" s="173"/>
      <c r="L29" s="173"/>
      <c r="M29" s="173"/>
      <c r="N29" s="166"/>
      <c r="O29" s="247">
        <f t="shared" si="4"/>
        <v>0</v>
      </c>
      <c r="P29" s="248"/>
      <c r="Q29" s="249">
        <f t="shared" si="0"/>
        <v>0</v>
      </c>
      <c r="R29" s="249"/>
      <c r="S29" s="174">
        <f t="shared" si="1"/>
        <v>0</v>
      </c>
      <c r="T29" s="290"/>
      <c r="U29" s="291"/>
      <c r="V29" s="185"/>
      <c r="W29" s="185"/>
      <c r="X29" s="159" t="str">
        <f t="shared" si="3"/>
        <v/>
      </c>
    </row>
    <row r="30" spans="1:24" s="8" customFormat="1" ht="20.5" customHeight="1">
      <c r="A30" s="107"/>
      <c r="B30" s="108"/>
      <c r="C30" s="108"/>
      <c r="D30" s="109"/>
      <c r="E30" s="110"/>
      <c r="F30" s="123"/>
      <c r="G30" s="173"/>
      <c r="H30" s="173"/>
      <c r="I30" s="173"/>
      <c r="J30" s="173"/>
      <c r="K30" s="173"/>
      <c r="L30" s="173"/>
      <c r="M30" s="173"/>
      <c r="N30" s="166"/>
      <c r="O30" s="247">
        <f t="shared" si="4"/>
        <v>0</v>
      </c>
      <c r="P30" s="248"/>
      <c r="Q30" s="249">
        <f t="shared" si="0"/>
        <v>0</v>
      </c>
      <c r="R30" s="249"/>
      <c r="S30" s="174">
        <f t="shared" si="1"/>
        <v>0</v>
      </c>
      <c r="T30" s="290"/>
      <c r="U30" s="291"/>
      <c r="V30" s="185"/>
      <c r="W30" s="185"/>
      <c r="X30" s="159" t="str">
        <f t="shared" si="3"/>
        <v/>
      </c>
    </row>
    <row r="31" spans="1:24" s="8" customFormat="1" ht="20.5" customHeight="1">
      <c r="A31" s="107"/>
      <c r="B31" s="108"/>
      <c r="C31" s="108"/>
      <c r="D31" s="109"/>
      <c r="E31" s="110"/>
      <c r="F31" s="123"/>
      <c r="G31" s="173"/>
      <c r="H31" s="173"/>
      <c r="I31" s="173"/>
      <c r="J31" s="173"/>
      <c r="K31" s="173"/>
      <c r="L31" s="173"/>
      <c r="M31" s="173"/>
      <c r="N31" s="166"/>
      <c r="O31" s="247">
        <f t="shared" si="4"/>
        <v>0</v>
      </c>
      <c r="P31" s="248"/>
      <c r="Q31" s="249">
        <f t="shared" si="0"/>
        <v>0</v>
      </c>
      <c r="R31" s="249"/>
      <c r="S31" s="174">
        <f t="shared" si="1"/>
        <v>0</v>
      </c>
      <c r="T31" s="290"/>
      <c r="U31" s="291"/>
      <c r="V31" s="185"/>
      <c r="W31" s="185"/>
      <c r="X31" s="159" t="str">
        <f t="shared" si="3"/>
        <v/>
      </c>
    </row>
    <row r="32" spans="1:24" s="8" customFormat="1" ht="20.5" customHeight="1">
      <c r="A32" s="107"/>
      <c r="B32" s="108"/>
      <c r="C32" s="108"/>
      <c r="D32" s="109"/>
      <c r="E32" s="110"/>
      <c r="F32" s="123"/>
      <c r="G32" s="173"/>
      <c r="H32" s="173"/>
      <c r="I32" s="173"/>
      <c r="J32" s="173"/>
      <c r="K32" s="173"/>
      <c r="L32" s="173"/>
      <c r="M32" s="173"/>
      <c r="N32" s="166"/>
      <c r="O32" s="247">
        <f t="shared" si="4"/>
        <v>0</v>
      </c>
      <c r="P32" s="248"/>
      <c r="Q32" s="249">
        <f t="shared" si="0"/>
        <v>0</v>
      </c>
      <c r="R32" s="249"/>
      <c r="S32" s="174">
        <f t="shared" si="1"/>
        <v>0</v>
      </c>
      <c r="T32" s="290"/>
      <c r="U32" s="291"/>
      <c r="V32" s="185"/>
      <c r="W32" s="185"/>
      <c r="X32" s="159" t="str">
        <f t="shared" si="3"/>
        <v/>
      </c>
    </row>
    <row r="33" spans="1:24" s="8" customFormat="1" ht="20.5" customHeight="1">
      <c r="A33" s="107"/>
      <c r="B33" s="108"/>
      <c r="C33" s="108"/>
      <c r="D33" s="109"/>
      <c r="E33" s="110"/>
      <c r="F33" s="123"/>
      <c r="G33" s="173"/>
      <c r="H33" s="173"/>
      <c r="I33" s="173"/>
      <c r="J33" s="173"/>
      <c r="K33" s="173"/>
      <c r="L33" s="173"/>
      <c r="M33" s="173"/>
      <c r="N33" s="166"/>
      <c r="O33" s="247">
        <f t="shared" si="4"/>
        <v>0</v>
      </c>
      <c r="P33" s="248"/>
      <c r="Q33" s="249">
        <f t="shared" si="0"/>
        <v>0</v>
      </c>
      <c r="R33" s="249"/>
      <c r="S33" s="174">
        <f t="shared" si="1"/>
        <v>0</v>
      </c>
      <c r="T33" s="290"/>
      <c r="U33" s="291"/>
      <c r="V33" s="185"/>
      <c r="W33" s="185"/>
      <c r="X33" s="159" t="str">
        <f t="shared" si="3"/>
        <v/>
      </c>
    </row>
    <row r="34" spans="1:24" s="8" customFormat="1" ht="20.5" customHeight="1">
      <c r="A34" s="107"/>
      <c r="B34" s="108"/>
      <c r="C34" s="108"/>
      <c r="D34" s="109"/>
      <c r="E34" s="110"/>
      <c r="F34" s="123"/>
      <c r="G34" s="173"/>
      <c r="H34" s="173"/>
      <c r="I34" s="173"/>
      <c r="J34" s="173"/>
      <c r="K34" s="173"/>
      <c r="L34" s="173"/>
      <c r="M34" s="173"/>
      <c r="N34" s="166"/>
      <c r="O34" s="247">
        <f t="shared" si="4"/>
        <v>0</v>
      </c>
      <c r="P34" s="248"/>
      <c r="Q34" s="249">
        <f t="shared" si="0"/>
        <v>0</v>
      </c>
      <c r="R34" s="249"/>
      <c r="S34" s="174">
        <f t="shared" si="1"/>
        <v>0</v>
      </c>
      <c r="T34" s="290"/>
      <c r="U34" s="291"/>
      <c r="V34" s="185"/>
      <c r="W34" s="185"/>
      <c r="X34" s="159" t="str">
        <f t="shared" si="3"/>
        <v/>
      </c>
    </row>
    <row r="35" spans="1:24" s="8" customFormat="1" ht="20.5" customHeight="1">
      <c r="A35" s="107"/>
      <c r="B35" s="108"/>
      <c r="C35" s="108"/>
      <c r="D35" s="109"/>
      <c r="E35" s="110"/>
      <c r="F35" s="123"/>
      <c r="G35" s="173"/>
      <c r="H35" s="173"/>
      <c r="I35" s="173"/>
      <c r="J35" s="173"/>
      <c r="K35" s="173"/>
      <c r="L35" s="173"/>
      <c r="M35" s="173"/>
      <c r="N35" s="166"/>
      <c r="O35" s="247">
        <f t="shared" si="4"/>
        <v>0</v>
      </c>
      <c r="P35" s="248"/>
      <c r="Q35" s="249">
        <f t="shared" si="0"/>
        <v>0</v>
      </c>
      <c r="R35" s="249"/>
      <c r="S35" s="174">
        <f t="shared" si="1"/>
        <v>0</v>
      </c>
      <c r="T35" s="290"/>
      <c r="U35" s="291"/>
      <c r="V35" s="185"/>
      <c r="W35" s="185"/>
      <c r="X35" s="159" t="str">
        <f t="shared" si="3"/>
        <v/>
      </c>
    </row>
    <row r="36" spans="1:24" s="8" customFormat="1" ht="20.5" customHeight="1">
      <c r="A36" s="107"/>
      <c r="B36" s="108"/>
      <c r="C36" s="108"/>
      <c r="D36" s="109"/>
      <c r="E36" s="110"/>
      <c r="F36" s="123"/>
      <c r="G36" s="173"/>
      <c r="H36" s="173"/>
      <c r="I36" s="173"/>
      <c r="J36" s="173"/>
      <c r="K36" s="173"/>
      <c r="L36" s="173"/>
      <c r="M36" s="173"/>
      <c r="N36" s="166"/>
      <c r="O36" s="247">
        <f t="shared" si="4"/>
        <v>0</v>
      </c>
      <c r="P36" s="248"/>
      <c r="Q36" s="249">
        <f t="shared" si="0"/>
        <v>0</v>
      </c>
      <c r="R36" s="249"/>
      <c r="S36" s="174">
        <f t="shared" si="1"/>
        <v>0</v>
      </c>
      <c r="T36" s="290"/>
      <c r="U36" s="291"/>
      <c r="V36" s="185"/>
      <c r="W36" s="185"/>
      <c r="X36" s="159" t="str">
        <f t="shared" si="3"/>
        <v/>
      </c>
    </row>
    <row r="37" spans="1:24" s="8" customFormat="1" ht="20.5" customHeight="1">
      <c r="A37" s="107"/>
      <c r="B37" s="108"/>
      <c r="C37" s="108"/>
      <c r="D37" s="109"/>
      <c r="E37" s="110"/>
      <c r="F37" s="123"/>
      <c r="G37" s="173"/>
      <c r="H37" s="173"/>
      <c r="I37" s="173"/>
      <c r="J37" s="173"/>
      <c r="K37" s="173"/>
      <c r="L37" s="173"/>
      <c r="M37" s="173"/>
      <c r="N37" s="166"/>
      <c r="O37" s="247">
        <f t="shared" si="4"/>
        <v>0</v>
      </c>
      <c r="P37" s="248"/>
      <c r="Q37" s="249">
        <f t="shared" si="0"/>
        <v>0</v>
      </c>
      <c r="R37" s="249"/>
      <c r="S37" s="174">
        <f t="shared" si="1"/>
        <v>0</v>
      </c>
      <c r="T37" s="290"/>
      <c r="U37" s="291"/>
      <c r="V37" s="185"/>
      <c r="W37" s="185"/>
      <c r="X37" s="159" t="str">
        <f t="shared" si="3"/>
        <v/>
      </c>
    </row>
    <row r="38" spans="1:24" s="8" customFormat="1" ht="20.5" customHeight="1">
      <c r="A38" s="107"/>
      <c r="B38" s="108"/>
      <c r="C38" s="108"/>
      <c r="D38" s="109"/>
      <c r="E38" s="110"/>
      <c r="F38" s="123"/>
      <c r="G38" s="173"/>
      <c r="H38" s="173"/>
      <c r="I38" s="173"/>
      <c r="J38" s="173"/>
      <c r="K38" s="173"/>
      <c r="L38" s="173"/>
      <c r="M38" s="173"/>
      <c r="N38" s="166"/>
      <c r="O38" s="247">
        <f t="shared" si="4"/>
        <v>0</v>
      </c>
      <c r="P38" s="248"/>
      <c r="Q38" s="249">
        <f t="shared" si="0"/>
        <v>0</v>
      </c>
      <c r="R38" s="249"/>
      <c r="S38" s="174">
        <f t="shared" si="1"/>
        <v>0</v>
      </c>
      <c r="T38" s="290"/>
      <c r="U38" s="291"/>
      <c r="V38" s="185"/>
      <c r="W38" s="185"/>
      <c r="X38" s="159" t="str">
        <f t="shared" si="3"/>
        <v/>
      </c>
    </row>
    <row r="39" spans="1:24" s="8" customFormat="1" ht="20.5" customHeight="1">
      <c r="A39" s="107"/>
      <c r="B39" s="108"/>
      <c r="C39" s="108"/>
      <c r="D39" s="109"/>
      <c r="E39" s="110"/>
      <c r="F39" s="123"/>
      <c r="G39" s="173"/>
      <c r="H39" s="173"/>
      <c r="I39" s="173"/>
      <c r="J39" s="173"/>
      <c r="K39" s="173"/>
      <c r="L39" s="173"/>
      <c r="M39" s="173"/>
      <c r="N39" s="166"/>
      <c r="O39" s="247">
        <f t="shared" si="4"/>
        <v>0</v>
      </c>
      <c r="P39" s="248"/>
      <c r="Q39" s="249">
        <f t="shared" si="0"/>
        <v>0</v>
      </c>
      <c r="R39" s="249"/>
      <c r="S39" s="174">
        <f t="shared" si="1"/>
        <v>0</v>
      </c>
      <c r="T39" s="290"/>
      <c r="U39" s="291"/>
      <c r="V39" s="185"/>
      <c r="W39" s="185"/>
      <c r="X39" s="159" t="str">
        <f t="shared" si="3"/>
        <v/>
      </c>
    </row>
    <row r="40" spans="1:24" s="8" customFormat="1" ht="20.5" customHeight="1">
      <c r="A40" s="107"/>
      <c r="B40" s="108"/>
      <c r="C40" s="108"/>
      <c r="D40" s="109"/>
      <c r="E40" s="110"/>
      <c r="F40" s="123"/>
      <c r="G40" s="173"/>
      <c r="H40" s="173"/>
      <c r="I40" s="173"/>
      <c r="J40" s="173"/>
      <c r="K40" s="173"/>
      <c r="L40" s="173"/>
      <c r="M40" s="173"/>
      <c r="N40" s="166"/>
      <c r="O40" s="247">
        <f t="shared" si="4"/>
        <v>0</v>
      </c>
      <c r="P40" s="248"/>
      <c r="Q40" s="249">
        <f t="shared" si="0"/>
        <v>0</v>
      </c>
      <c r="R40" s="249"/>
      <c r="S40" s="174">
        <f t="shared" si="1"/>
        <v>0</v>
      </c>
      <c r="T40" s="290"/>
      <c r="U40" s="291"/>
      <c r="V40" s="185"/>
      <c r="W40" s="185"/>
      <c r="X40" s="159" t="str">
        <f t="shared" si="3"/>
        <v/>
      </c>
    </row>
    <row r="41" spans="1:24" s="8" customFormat="1" ht="20.5" customHeight="1">
      <c r="A41" s="107"/>
      <c r="B41" s="108"/>
      <c r="C41" s="108"/>
      <c r="D41" s="109"/>
      <c r="E41" s="110"/>
      <c r="F41" s="123"/>
      <c r="G41" s="173"/>
      <c r="H41" s="173"/>
      <c r="I41" s="173"/>
      <c r="J41" s="173"/>
      <c r="K41" s="173"/>
      <c r="L41" s="173"/>
      <c r="M41" s="173"/>
      <c r="N41" s="166"/>
      <c r="O41" s="247">
        <f t="shared" si="4"/>
        <v>0</v>
      </c>
      <c r="P41" s="248"/>
      <c r="Q41" s="249">
        <f t="shared" si="0"/>
        <v>0</v>
      </c>
      <c r="R41" s="249"/>
      <c r="S41" s="174">
        <f t="shared" si="1"/>
        <v>0</v>
      </c>
      <c r="T41" s="290"/>
      <c r="U41" s="291"/>
      <c r="V41" s="185"/>
      <c r="W41" s="185"/>
      <c r="X41" s="159" t="str">
        <f t="shared" si="3"/>
        <v/>
      </c>
    </row>
    <row r="42" spans="1:24" s="8" customFormat="1" ht="20.5" customHeight="1">
      <c r="A42" s="107"/>
      <c r="B42" s="108"/>
      <c r="C42" s="108"/>
      <c r="D42" s="109"/>
      <c r="E42" s="110"/>
      <c r="F42" s="123"/>
      <c r="G42" s="173"/>
      <c r="H42" s="173"/>
      <c r="I42" s="173"/>
      <c r="J42" s="173"/>
      <c r="K42" s="173"/>
      <c r="L42" s="173"/>
      <c r="M42" s="173"/>
      <c r="N42" s="166"/>
      <c r="O42" s="247">
        <f t="shared" si="4"/>
        <v>0</v>
      </c>
      <c r="P42" s="248"/>
      <c r="Q42" s="249">
        <f t="shared" ref="Q42:Q59" si="5">+G42</f>
        <v>0</v>
      </c>
      <c r="R42" s="249"/>
      <c r="S42" s="174">
        <f t="shared" ref="S42:S59" si="6">O42+Q42</f>
        <v>0</v>
      </c>
      <c r="T42" s="290"/>
      <c r="U42" s="291"/>
      <c r="V42" s="185"/>
      <c r="W42" s="185"/>
      <c r="X42" s="159" t="str">
        <f t="shared" si="3"/>
        <v/>
      </c>
    </row>
    <row r="43" spans="1:24" s="8" customFormat="1" ht="20.5" customHeight="1">
      <c r="A43" s="107"/>
      <c r="B43" s="108"/>
      <c r="C43" s="108"/>
      <c r="D43" s="109"/>
      <c r="E43" s="110"/>
      <c r="F43" s="123"/>
      <c r="G43" s="173"/>
      <c r="H43" s="173"/>
      <c r="I43" s="173"/>
      <c r="J43" s="173"/>
      <c r="K43" s="173"/>
      <c r="L43" s="173"/>
      <c r="M43" s="173"/>
      <c r="N43" s="166"/>
      <c r="O43" s="247">
        <f t="shared" si="4"/>
        <v>0</v>
      </c>
      <c r="P43" s="248"/>
      <c r="Q43" s="249">
        <f t="shared" si="5"/>
        <v>0</v>
      </c>
      <c r="R43" s="249"/>
      <c r="S43" s="174">
        <f t="shared" si="6"/>
        <v>0</v>
      </c>
      <c r="T43" s="290"/>
      <c r="U43" s="291"/>
      <c r="V43" s="185"/>
      <c r="W43" s="185"/>
      <c r="X43" s="159" t="str">
        <f t="shared" si="3"/>
        <v/>
      </c>
    </row>
    <row r="44" spans="1:24" s="8" customFormat="1" ht="20.5" customHeight="1">
      <c r="A44" s="107"/>
      <c r="B44" s="108"/>
      <c r="C44" s="108"/>
      <c r="D44" s="109"/>
      <c r="E44" s="110"/>
      <c r="F44" s="123"/>
      <c r="G44" s="173"/>
      <c r="H44" s="173"/>
      <c r="I44" s="173"/>
      <c r="J44" s="173"/>
      <c r="K44" s="173"/>
      <c r="L44" s="173"/>
      <c r="M44" s="173"/>
      <c r="N44" s="166"/>
      <c r="O44" s="247">
        <f t="shared" si="4"/>
        <v>0</v>
      </c>
      <c r="P44" s="248"/>
      <c r="Q44" s="249">
        <f t="shared" si="5"/>
        <v>0</v>
      </c>
      <c r="R44" s="249"/>
      <c r="S44" s="174">
        <f t="shared" si="6"/>
        <v>0</v>
      </c>
      <c r="T44" s="290"/>
      <c r="U44" s="291"/>
      <c r="V44" s="185"/>
      <c r="W44" s="185"/>
      <c r="X44" s="159" t="str">
        <f t="shared" si="3"/>
        <v/>
      </c>
    </row>
    <row r="45" spans="1:24" s="8" customFormat="1" ht="20.5" customHeight="1">
      <c r="A45" s="107"/>
      <c r="B45" s="108"/>
      <c r="C45" s="108"/>
      <c r="D45" s="109"/>
      <c r="E45" s="110"/>
      <c r="F45" s="123"/>
      <c r="G45" s="173"/>
      <c r="H45" s="173"/>
      <c r="I45" s="173"/>
      <c r="J45" s="173"/>
      <c r="K45" s="173"/>
      <c r="L45" s="173"/>
      <c r="M45" s="173"/>
      <c r="N45" s="166"/>
      <c r="O45" s="247">
        <f t="shared" si="4"/>
        <v>0</v>
      </c>
      <c r="P45" s="248"/>
      <c r="Q45" s="249">
        <f t="shared" si="5"/>
        <v>0</v>
      </c>
      <c r="R45" s="249"/>
      <c r="S45" s="174">
        <f t="shared" si="6"/>
        <v>0</v>
      </c>
      <c r="T45" s="290"/>
      <c r="U45" s="291"/>
      <c r="V45" s="185"/>
      <c r="W45" s="185"/>
      <c r="X45" s="159" t="str">
        <f t="shared" si="3"/>
        <v/>
      </c>
    </row>
    <row r="46" spans="1:24" s="8" customFormat="1" ht="20.5" customHeight="1">
      <c r="A46" s="107"/>
      <c r="B46" s="108"/>
      <c r="C46" s="108"/>
      <c r="D46" s="109"/>
      <c r="E46" s="110"/>
      <c r="F46" s="123"/>
      <c r="G46" s="173"/>
      <c r="H46" s="173"/>
      <c r="I46" s="173"/>
      <c r="J46" s="173"/>
      <c r="K46" s="173"/>
      <c r="L46" s="173"/>
      <c r="M46" s="173"/>
      <c r="N46" s="166"/>
      <c r="O46" s="247">
        <f t="shared" si="4"/>
        <v>0</v>
      </c>
      <c r="P46" s="248"/>
      <c r="Q46" s="249">
        <f t="shared" si="5"/>
        <v>0</v>
      </c>
      <c r="R46" s="249"/>
      <c r="S46" s="174">
        <f t="shared" si="6"/>
        <v>0</v>
      </c>
      <c r="T46" s="290"/>
      <c r="U46" s="291"/>
      <c r="V46" s="185"/>
      <c r="W46" s="185"/>
      <c r="X46" s="159" t="str">
        <f t="shared" si="3"/>
        <v/>
      </c>
    </row>
    <row r="47" spans="1:24" s="8" customFormat="1" ht="20.5" customHeight="1">
      <c r="A47" s="107"/>
      <c r="B47" s="108"/>
      <c r="C47" s="108"/>
      <c r="D47" s="109"/>
      <c r="E47" s="110"/>
      <c r="F47" s="123"/>
      <c r="G47" s="173"/>
      <c r="H47" s="173"/>
      <c r="I47" s="173"/>
      <c r="J47" s="173"/>
      <c r="K47" s="173"/>
      <c r="L47" s="173"/>
      <c r="M47" s="173"/>
      <c r="N47" s="166"/>
      <c r="O47" s="247">
        <f t="shared" si="4"/>
        <v>0</v>
      </c>
      <c r="P47" s="248"/>
      <c r="Q47" s="249">
        <f t="shared" si="5"/>
        <v>0</v>
      </c>
      <c r="R47" s="249"/>
      <c r="S47" s="174">
        <f t="shared" si="6"/>
        <v>0</v>
      </c>
      <c r="T47" s="290"/>
      <c r="U47" s="291"/>
      <c r="V47" s="185"/>
      <c r="W47" s="185"/>
      <c r="X47" s="159" t="str">
        <f t="shared" si="3"/>
        <v/>
      </c>
    </row>
    <row r="48" spans="1:24" s="8" customFormat="1" ht="20.5" customHeight="1">
      <c r="A48" s="107"/>
      <c r="B48" s="108"/>
      <c r="C48" s="108"/>
      <c r="D48" s="109"/>
      <c r="E48" s="110"/>
      <c r="F48" s="123"/>
      <c r="G48" s="173"/>
      <c r="H48" s="173"/>
      <c r="I48" s="173"/>
      <c r="J48" s="173"/>
      <c r="K48" s="173"/>
      <c r="L48" s="173"/>
      <c r="M48" s="173"/>
      <c r="N48" s="166"/>
      <c r="O48" s="247">
        <f t="shared" si="4"/>
        <v>0</v>
      </c>
      <c r="P48" s="248"/>
      <c r="Q48" s="249">
        <f t="shared" si="5"/>
        <v>0</v>
      </c>
      <c r="R48" s="249"/>
      <c r="S48" s="174">
        <f t="shared" si="6"/>
        <v>0</v>
      </c>
      <c r="T48" s="290"/>
      <c r="U48" s="291"/>
      <c r="V48" s="185"/>
      <c r="W48" s="185"/>
      <c r="X48" s="159" t="str">
        <f t="shared" si="3"/>
        <v/>
      </c>
    </row>
    <row r="49" spans="1:26" s="8" customFormat="1" ht="20.5" customHeight="1">
      <c r="A49" s="107"/>
      <c r="B49" s="108"/>
      <c r="C49" s="108"/>
      <c r="D49" s="109"/>
      <c r="E49" s="110"/>
      <c r="F49" s="123"/>
      <c r="G49" s="173"/>
      <c r="H49" s="173"/>
      <c r="I49" s="173"/>
      <c r="J49" s="173"/>
      <c r="K49" s="173"/>
      <c r="L49" s="173"/>
      <c r="M49" s="173"/>
      <c r="N49" s="166"/>
      <c r="O49" s="247">
        <f t="shared" si="4"/>
        <v>0</v>
      </c>
      <c r="P49" s="248"/>
      <c r="Q49" s="249">
        <f t="shared" si="5"/>
        <v>0</v>
      </c>
      <c r="R49" s="249"/>
      <c r="S49" s="174">
        <f t="shared" si="6"/>
        <v>0</v>
      </c>
      <c r="T49" s="290"/>
      <c r="U49" s="291"/>
      <c r="V49" s="185"/>
      <c r="W49" s="185"/>
      <c r="X49" s="159" t="str">
        <f t="shared" si="3"/>
        <v/>
      </c>
    </row>
    <row r="50" spans="1:26" s="8" customFormat="1" ht="20.5" customHeight="1">
      <c r="A50" s="107"/>
      <c r="B50" s="108"/>
      <c r="C50" s="108"/>
      <c r="D50" s="109"/>
      <c r="E50" s="110"/>
      <c r="F50" s="123"/>
      <c r="G50" s="173"/>
      <c r="H50" s="173"/>
      <c r="I50" s="173"/>
      <c r="J50" s="173"/>
      <c r="K50" s="173"/>
      <c r="L50" s="173"/>
      <c r="M50" s="173"/>
      <c r="N50" s="166"/>
      <c r="O50" s="247">
        <f t="shared" si="4"/>
        <v>0</v>
      </c>
      <c r="P50" s="248"/>
      <c r="Q50" s="249">
        <f t="shared" si="5"/>
        <v>0</v>
      </c>
      <c r="R50" s="249"/>
      <c r="S50" s="174">
        <f t="shared" si="6"/>
        <v>0</v>
      </c>
      <c r="T50" s="290"/>
      <c r="U50" s="291"/>
      <c r="V50" s="185"/>
      <c r="W50" s="185"/>
      <c r="X50" s="159" t="str">
        <f t="shared" si="3"/>
        <v/>
      </c>
    </row>
    <row r="51" spans="1:26" s="8" customFormat="1" ht="20.5" customHeight="1">
      <c r="A51" s="107"/>
      <c r="B51" s="108"/>
      <c r="C51" s="108"/>
      <c r="D51" s="109"/>
      <c r="E51" s="110"/>
      <c r="F51" s="123"/>
      <c r="G51" s="173"/>
      <c r="H51" s="173"/>
      <c r="I51" s="173"/>
      <c r="J51" s="173"/>
      <c r="K51" s="173"/>
      <c r="L51" s="173"/>
      <c r="M51" s="173"/>
      <c r="N51" s="166"/>
      <c r="O51" s="247">
        <f t="shared" si="4"/>
        <v>0</v>
      </c>
      <c r="P51" s="248"/>
      <c r="Q51" s="249">
        <f t="shared" si="5"/>
        <v>0</v>
      </c>
      <c r="R51" s="249"/>
      <c r="S51" s="174">
        <f t="shared" si="6"/>
        <v>0</v>
      </c>
      <c r="T51" s="290"/>
      <c r="U51" s="291"/>
      <c r="V51" s="185"/>
      <c r="W51" s="185"/>
      <c r="X51" s="159" t="str">
        <f t="shared" si="3"/>
        <v/>
      </c>
    </row>
    <row r="52" spans="1:26" s="8" customFormat="1" ht="20.5" customHeight="1">
      <c r="A52" s="107"/>
      <c r="B52" s="108"/>
      <c r="C52" s="108"/>
      <c r="D52" s="109"/>
      <c r="E52" s="110"/>
      <c r="F52" s="123"/>
      <c r="G52" s="173"/>
      <c r="H52" s="173"/>
      <c r="I52" s="173"/>
      <c r="J52" s="173"/>
      <c r="K52" s="173"/>
      <c r="L52" s="173"/>
      <c r="M52" s="173"/>
      <c r="N52" s="166"/>
      <c r="O52" s="247">
        <f t="shared" si="4"/>
        <v>0</v>
      </c>
      <c r="P52" s="248"/>
      <c r="Q52" s="249">
        <f t="shared" si="5"/>
        <v>0</v>
      </c>
      <c r="R52" s="249"/>
      <c r="S52" s="174">
        <f t="shared" si="6"/>
        <v>0</v>
      </c>
      <c r="T52" s="290"/>
      <c r="U52" s="291"/>
      <c r="V52" s="185"/>
      <c r="W52" s="185"/>
      <c r="X52" s="159" t="str">
        <f t="shared" si="3"/>
        <v/>
      </c>
    </row>
    <row r="53" spans="1:26" s="8" customFormat="1" ht="20.5" customHeight="1">
      <c r="A53" s="107"/>
      <c r="B53" s="108"/>
      <c r="C53" s="108"/>
      <c r="D53" s="109"/>
      <c r="E53" s="110"/>
      <c r="F53" s="123"/>
      <c r="G53" s="173"/>
      <c r="H53" s="173"/>
      <c r="I53" s="173"/>
      <c r="J53" s="173"/>
      <c r="K53" s="173"/>
      <c r="L53" s="173"/>
      <c r="M53" s="173"/>
      <c r="N53" s="166"/>
      <c r="O53" s="247">
        <f t="shared" si="4"/>
        <v>0</v>
      </c>
      <c r="P53" s="248"/>
      <c r="Q53" s="249">
        <f t="shared" si="5"/>
        <v>0</v>
      </c>
      <c r="R53" s="249"/>
      <c r="S53" s="174">
        <f t="shared" si="6"/>
        <v>0</v>
      </c>
      <c r="T53" s="290"/>
      <c r="U53" s="291"/>
      <c r="V53" s="185"/>
      <c r="W53" s="185"/>
      <c r="X53" s="159" t="str">
        <f t="shared" si="3"/>
        <v/>
      </c>
    </row>
    <row r="54" spans="1:26" s="8" customFormat="1" ht="20.5" customHeight="1">
      <c r="A54" s="107"/>
      <c r="B54" s="108"/>
      <c r="C54" s="108"/>
      <c r="D54" s="109"/>
      <c r="E54" s="110"/>
      <c r="F54" s="123"/>
      <c r="G54" s="173"/>
      <c r="H54" s="173"/>
      <c r="I54" s="173"/>
      <c r="J54" s="173"/>
      <c r="K54" s="173"/>
      <c r="L54" s="173"/>
      <c r="M54" s="173"/>
      <c r="N54" s="166"/>
      <c r="O54" s="247">
        <f t="shared" si="4"/>
        <v>0</v>
      </c>
      <c r="P54" s="248"/>
      <c r="Q54" s="249">
        <f t="shared" si="5"/>
        <v>0</v>
      </c>
      <c r="R54" s="249"/>
      <c r="S54" s="174">
        <f t="shared" si="6"/>
        <v>0</v>
      </c>
      <c r="T54" s="290"/>
      <c r="U54" s="291"/>
      <c r="V54" s="185"/>
      <c r="W54" s="185"/>
      <c r="X54" s="159" t="str">
        <f t="shared" si="3"/>
        <v/>
      </c>
    </row>
    <row r="55" spans="1:26" s="8" customFormat="1" ht="20.5" customHeight="1">
      <c r="A55" s="107"/>
      <c r="B55" s="108"/>
      <c r="C55" s="108"/>
      <c r="D55" s="109"/>
      <c r="E55" s="110"/>
      <c r="F55" s="123"/>
      <c r="G55" s="173"/>
      <c r="H55" s="173"/>
      <c r="I55" s="173"/>
      <c r="J55" s="173"/>
      <c r="K55" s="173"/>
      <c r="L55" s="173"/>
      <c r="M55" s="173"/>
      <c r="N55" s="166"/>
      <c r="O55" s="247">
        <f t="shared" si="4"/>
        <v>0</v>
      </c>
      <c r="P55" s="248"/>
      <c r="Q55" s="249">
        <f t="shared" si="5"/>
        <v>0</v>
      </c>
      <c r="R55" s="249"/>
      <c r="S55" s="174">
        <f t="shared" si="6"/>
        <v>0</v>
      </c>
      <c r="T55" s="290"/>
      <c r="U55" s="291"/>
      <c r="V55" s="185"/>
      <c r="W55" s="185"/>
      <c r="X55" s="159" t="str">
        <f t="shared" si="3"/>
        <v/>
      </c>
    </row>
    <row r="56" spans="1:26" s="8" customFormat="1" ht="20.5" customHeight="1">
      <c r="A56" s="107"/>
      <c r="B56" s="108"/>
      <c r="C56" s="108"/>
      <c r="D56" s="109"/>
      <c r="E56" s="110"/>
      <c r="F56" s="123"/>
      <c r="G56" s="173"/>
      <c r="H56" s="173"/>
      <c r="I56" s="173"/>
      <c r="J56" s="173"/>
      <c r="K56" s="173"/>
      <c r="L56" s="173"/>
      <c r="M56" s="173"/>
      <c r="N56" s="166"/>
      <c r="O56" s="247">
        <f t="shared" si="4"/>
        <v>0</v>
      </c>
      <c r="P56" s="248"/>
      <c r="Q56" s="249">
        <f t="shared" si="5"/>
        <v>0</v>
      </c>
      <c r="R56" s="249"/>
      <c r="S56" s="174">
        <f t="shared" si="6"/>
        <v>0</v>
      </c>
      <c r="T56" s="290"/>
      <c r="U56" s="291"/>
      <c r="V56" s="185"/>
      <c r="W56" s="185"/>
      <c r="X56" s="159" t="str">
        <f t="shared" si="3"/>
        <v/>
      </c>
    </row>
    <row r="57" spans="1:26" s="8" customFormat="1" ht="20.5" customHeight="1">
      <c r="A57" s="107"/>
      <c r="B57" s="108"/>
      <c r="C57" s="108"/>
      <c r="D57" s="109"/>
      <c r="E57" s="110"/>
      <c r="F57" s="123"/>
      <c r="G57" s="173"/>
      <c r="H57" s="173"/>
      <c r="I57" s="173"/>
      <c r="J57" s="173"/>
      <c r="K57" s="173"/>
      <c r="L57" s="173"/>
      <c r="M57" s="173"/>
      <c r="N57" s="166"/>
      <c r="O57" s="247">
        <f t="shared" si="4"/>
        <v>0</v>
      </c>
      <c r="P57" s="248"/>
      <c r="Q57" s="249">
        <f t="shared" si="5"/>
        <v>0</v>
      </c>
      <c r="R57" s="249"/>
      <c r="S57" s="174">
        <f t="shared" si="6"/>
        <v>0</v>
      </c>
      <c r="T57" s="290"/>
      <c r="U57" s="291"/>
      <c r="V57" s="185"/>
      <c r="W57" s="185"/>
      <c r="X57" s="159" t="str">
        <f t="shared" si="3"/>
        <v/>
      </c>
    </row>
    <row r="58" spans="1:26" s="8" customFormat="1" ht="20.5" customHeight="1">
      <c r="A58" s="107"/>
      <c r="B58" s="108"/>
      <c r="C58" s="108"/>
      <c r="D58" s="109"/>
      <c r="E58" s="110"/>
      <c r="F58" s="123"/>
      <c r="G58" s="173"/>
      <c r="H58" s="173"/>
      <c r="I58" s="173"/>
      <c r="J58" s="173"/>
      <c r="K58" s="173"/>
      <c r="L58" s="173"/>
      <c r="M58" s="173"/>
      <c r="N58" s="166"/>
      <c r="O58" s="247">
        <f t="shared" si="4"/>
        <v>0</v>
      </c>
      <c r="P58" s="248"/>
      <c r="Q58" s="249">
        <f t="shared" si="5"/>
        <v>0</v>
      </c>
      <c r="R58" s="249"/>
      <c r="S58" s="174">
        <f t="shared" si="6"/>
        <v>0</v>
      </c>
      <c r="T58" s="290"/>
      <c r="U58" s="291"/>
      <c r="V58" s="185"/>
      <c r="W58" s="185"/>
      <c r="X58" s="159" t="str">
        <f t="shared" si="3"/>
        <v/>
      </c>
    </row>
    <row r="59" spans="1:26" s="8" customFormat="1" ht="20.5" customHeight="1" thickBot="1">
      <c r="A59" s="107"/>
      <c r="B59" s="108"/>
      <c r="C59" s="108"/>
      <c r="D59" s="109"/>
      <c r="E59" s="124"/>
      <c r="F59" s="125"/>
      <c r="G59" s="173"/>
      <c r="H59" s="173"/>
      <c r="I59" s="173"/>
      <c r="J59" s="173"/>
      <c r="K59" s="173"/>
      <c r="L59" s="173"/>
      <c r="M59" s="173"/>
      <c r="N59" s="166"/>
      <c r="O59" s="247">
        <f t="shared" si="4"/>
        <v>0</v>
      </c>
      <c r="P59" s="248"/>
      <c r="Q59" s="249">
        <f t="shared" si="5"/>
        <v>0</v>
      </c>
      <c r="R59" s="249"/>
      <c r="S59" s="174">
        <f t="shared" si="6"/>
        <v>0</v>
      </c>
      <c r="T59" s="292"/>
      <c r="U59" s="293"/>
      <c r="V59" s="185"/>
      <c r="W59" s="185"/>
      <c r="X59" s="159" t="str">
        <f t="shared" si="3"/>
        <v/>
      </c>
    </row>
    <row r="60" spans="1:26" s="8" customFormat="1" ht="24" customHeight="1" thickBot="1">
      <c r="A60" s="280" t="s">
        <v>694</v>
      </c>
      <c r="B60" s="281"/>
      <c r="C60" s="281"/>
      <c r="D60" s="281"/>
      <c r="E60" s="282"/>
      <c r="F60" s="283"/>
      <c r="G60" s="172">
        <f>SUM(G10:G59)</f>
        <v>0</v>
      </c>
      <c r="H60" s="172">
        <f t="shared" ref="H60:N60" si="7">SUM(H10:H59)</f>
        <v>0</v>
      </c>
      <c r="I60" s="175">
        <f t="shared" si="7"/>
        <v>0</v>
      </c>
      <c r="J60" s="175">
        <f t="shared" si="7"/>
        <v>0</v>
      </c>
      <c r="K60" s="175">
        <f t="shared" si="7"/>
        <v>0</v>
      </c>
      <c r="L60" s="175">
        <f t="shared" si="7"/>
        <v>0</v>
      </c>
      <c r="M60" s="175">
        <f t="shared" si="7"/>
        <v>0</v>
      </c>
      <c r="N60" s="176">
        <f t="shared" si="7"/>
        <v>0</v>
      </c>
      <c r="O60" s="175">
        <f>SUM(O10:O59)</f>
        <v>0</v>
      </c>
      <c r="P60" s="177" t="str">
        <f>IF(O60=0, "0%",O60/S60)</f>
        <v>0%</v>
      </c>
      <c r="Q60" s="178">
        <f>SUM(Q10:R59)</f>
        <v>0</v>
      </c>
      <c r="R60" s="177" t="str">
        <f>IF(Q60=0,"0%",Q60/S60)</f>
        <v>0%</v>
      </c>
      <c r="S60" s="179">
        <f>SUM(S10:S59)</f>
        <v>0</v>
      </c>
      <c r="T60" s="172">
        <f>IF(T10&gt;=0.25*S60,T10,"ERROR")</f>
        <v>0</v>
      </c>
      <c r="U60" s="180" t="str">
        <f>IF(T60=0,"0%",T10/S60)</f>
        <v>0%</v>
      </c>
      <c r="V60" s="172">
        <f>SUM(V10:V59)</f>
        <v>0</v>
      </c>
      <c r="W60" s="172">
        <f>SUM(W10:W59)</f>
        <v>0</v>
      </c>
      <c r="X60" s="158"/>
      <c r="Y60" s="158"/>
      <c r="Z60" s="113"/>
    </row>
    <row r="61" spans="1:26" ht="82" customHeight="1">
      <c r="O61" s="285" t="str">
        <f>IF(O60=0,"",IF(P60=0.2,"","S'HA DE MANTENIR UNA PROPORCIÓ 80% INVERSIÓ I 20% DESPESA CORRENT"))</f>
        <v/>
      </c>
      <c r="P61" s="285"/>
      <c r="Q61" s="285" t="str">
        <f>IF(Q60=0,"",IF(R60=0.8,"","S'HA DE MANTENIR UNA PROPORCIÓ 80% INVERSIÓ I 20% DESPESA CORRENT"))</f>
        <v/>
      </c>
      <c r="R61" s="285"/>
      <c r="T61" s="243" t="str">
        <f>IF(T60=0,"",IF(U60&lt;0.25,"VERIFIQUEU % COFINANÇAMENT!! MÍNIM 25%",""))</f>
        <v/>
      </c>
      <c r="U61" s="243"/>
    </row>
    <row r="62" spans="1:26" s="97" customFormat="1" ht="39" customHeight="1">
      <c r="A62" s="284" t="s">
        <v>745</v>
      </c>
      <c r="B62" s="284"/>
      <c r="C62" s="284"/>
      <c r="D62" s="284"/>
      <c r="E62" s="284"/>
      <c r="F62" s="284"/>
      <c r="G62" s="284"/>
      <c r="H62" s="284"/>
      <c r="I62" s="284"/>
      <c r="J62" s="284"/>
      <c r="P62" s="98"/>
      <c r="Q62" s="99"/>
      <c r="R62" s="100"/>
      <c r="S62" s="102"/>
    </row>
    <row r="63" spans="1:26" s="97" customFormat="1" ht="26.5" customHeight="1">
      <c r="A63" s="279" t="s">
        <v>828</v>
      </c>
      <c r="B63" s="279"/>
      <c r="C63" s="279"/>
      <c r="D63" s="279"/>
      <c r="E63" s="279"/>
      <c r="F63" s="279"/>
      <c r="G63" s="279"/>
      <c r="H63" s="279"/>
      <c r="I63" s="279"/>
      <c r="J63" s="279"/>
      <c r="P63" s="101"/>
      <c r="S63" s="102"/>
    </row>
    <row r="64" spans="1:26" s="97" customFormat="1" ht="29.5" customHeight="1">
      <c r="A64" s="279" t="s">
        <v>831</v>
      </c>
      <c r="B64" s="279"/>
      <c r="C64" s="279"/>
      <c r="D64" s="279"/>
      <c r="E64" s="279"/>
      <c r="F64" s="279"/>
      <c r="G64" s="279"/>
      <c r="H64" s="279"/>
      <c r="I64" s="279"/>
      <c r="J64" s="279"/>
      <c r="P64" s="101"/>
      <c r="S64" s="102"/>
    </row>
    <row r="65" spans="1:23" s="97" customFormat="1" ht="29.15" customHeight="1">
      <c r="A65" s="279" t="s">
        <v>832</v>
      </c>
      <c r="B65" s="279"/>
      <c r="C65" s="279"/>
      <c r="D65" s="279"/>
      <c r="E65" s="279"/>
      <c r="F65" s="279"/>
      <c r="G65" s="279"/>
      <c r="H65" s="279"/>
      <c r="I65" s="279"/>
      <c r="J65" s="279"/>
      <c r="P65" s="101"/>
      <c r="S65" s="102"/>
    </row>
    <row r="66" spans="1:23" s="97" customFormat="1" ht="33.65" customHeight="1">
      <c r="A66" s="279" t="s">
        <v>823</v>
      </c>
      <c r="B66" s="279"/>
      <c r="C66" s="279"/>
      <c r="D66" s="279"/>
      <c r="E66" s="279"/>
      <c r="F66" s="279"/>
      <c r="G66" s="279"/>
      <c r="H66" s="279"/>
      <c r="I66" s="279"/>
      <c r="J66" s="279"/>
      <c r="P66" s="101"/>
      <c r="S66" s="102"/>
      <c r="U66" s="102"/>
      <c r="V66" s="102"/>
      <c r="W66" s="102"/>
    </row>
    <row r="67" spans="1:23" s="97" customFormat="1" ht="42.75" customHeight="1">
      <c r="A67" s="279" t="s">
        <v>824</v>
      </c>
      <c r="B67" s="279"/>
      <c r="C67" s="279"/>
      <c r="D67" s="279"/>
      <c r="E67" s="279"/>
      <c r="F67" s="279"/>
      <c r="G67" s="279"/>
      <c r="H67" s="279"/>
      <c r="I67" s="279"/>
      <c r="J67" s="279"/>
      <c r="P67" s="101"/>
      <c r="S67" s="102"/>
      <c r="U67" s="102"/>
      <c r="V67" s="102"/>
      <c r="W67" s="102"/>
    </row>
    <row r="68" spans="1:23" s="97" customFormat="1" ht="25" customHeight="1">
      <c r="A68" s="279" t="s">
        <v>755</v>
      </c>
      <c r="B68" s="279"/>
      <c r="C68" s="279"/>
      <c r="D68" s="279"/>
      <c r="E68" s="279"/>
      <c r="F68" s="279"/>
      <c r="G68" s="279"/>
      <c r="H68" s="279"/>
      <c r="I68" s="279"/>
      <c r="J68" s="279"/>
      <c r="P68" s="101"/>
      <c r="S68" s="102"/>
      <c r="U68" s="102"/>
      <c r="V68" s="102"/>
      <c r="W68" s="102"/>
    </row>
    <row r="69" spans="1:23" s="97" customFormat="1" ht="29.25" customHeight="1">
      <c r="A69" s="279" t="s">
        <v>819</v>
      </c>
      <c r="B69" s="279"/>
      <c r="C69" s="279"/>
      <c r="D69" s="279"/>
      <c r="E69" s="279"/>
      <c r="F69" s="279"/>
      <c r="G69" s="279"/>
      <c r="H69" s="279"/>
      <c r="I69" s="279"/>
      <c r="J69" s="279"/>
      <c r="P69" s="101"/>
      <c r="S69" s="102"/>
      <c r="U69" s="102"/>
      <c r="V69" s="102"/>
      <c r="W69" s="102"/>
    </row>
    <row r="70" spans="1:23" s="97" customFormat="1" ht="28.5" customHeight="1">
      <c r="A70" s="279" t="s">
        <v>812</v>
      </c>
      <c r="B70" s="279"/>
      <c r="C70" s="279"/>
      <c r="D70" s="279"/>
      <c r="E70" s="279"/>
      <c r="F70" s="279"/>
      <c r="G70" s="279"/>
      <c r="H70" s="279"/>
      <c r="I70" s="279"/>
      <c r="J70" s="279"/>
      <c r="P70" s="101"/>
      <c r="S70" s="102"/>
      <c r="U70" s="102"/>
      <c r="V70" s="102"/>
      <c r="W70" s="102"/>
    </row>
    <row r="71" spans="1:23" s="97" customFormat="1" ht="25" customHeight="1">
      <c r="A71" s="279" t="s">
        <v>838</v>
      </c>
      <c r="B71" s="279"/>
      <c r="C71" s="279"/>
      <c r="D71" s="279"/>
      <c r="E71" s="279"/>
      <c r="F71" s="279"/>
      <c r="G71" s="279"/>
      <c r="H71" s="279"/>
      <c r="I71" s="279"/>
      <c r="J71" s="279"/>
      <c r="P71" s="101"/>
      <c r="S71" s="102"/>
      <c r="U71" s="102"/>
      <c r="V71" s="102"/>
      <c r="W71" s="102"/>
    </row>
    <row r="72" spans="1:23" s="97" customFormat="1" ht="25" customHeight="1">
      <c r="A72" s="279" t="s">
        <v>846</v>
      </c>
      <c r="B72" s="279"/>
      <c r="C72" s="279"/>
      <c r="D72" s="279"/>
      <c r="E72" s="279"/>
      <c r="F72" s="279"/>
      <c r="G72" s="279"/>
      <c r="H72" s="279"/>
      <c r="I72" s="279"/>
      <c r="J72" s="279"/>
      <c r="P72" s="101"/>
      <c r="S72" s="102"/>
      <c r="U72" s="102"/>
      <c r="V72" s="102"/>
      <c r="W72" s="102"/>
    </row>
    <row r="73" spans="1:23" s="97" customFormat="1" ht="25.5" customHeight="1">
      <c r="A73" s="279" t="s">
        <v>845</v>
      </c>
      <c r="B73" s="279"/>
      <c r="C73" s="279"/>
      <c r="D73" s="279"/>
      <c r="E73" s="279"/>
      <c r="F73" s="279"/>
      <c r="G73" s="279"/>
      <c r="H73" s="279"/>
      <c r="I73" s="279"/>
      <c r="J73" s="279"/>
      <c r="P73" s="101"/>
      <c r="S73" s="102"/>
      <c r="U73" s="102"/>
      <c r="V73" s="102"/>
      <c r="W73" s="102"/>
    </row>
    <row r="74" spans="1:23" s="97" customFormat="1" ht="35.25" customHeight="1">
      <c r="A74" s="279" t="s">
        <v>839</v>
      </c>
      <c r="B74" s="279"/>
      <c r="C74" s="279"/>
      <c r="D74" s="279"/>
      <c r="E74" s="279"/>
      <c r="F74" s="279"/>
      <c r="G74" s="279"/>
      <c r="H74" s="279"/>
      <c r="I74" s="279"/>
      <c r="J74" s="279"/>
      <c r="P74" s="101"/>
      <c r="S74" s="102"/>
      <c r="U74" s="102"/>
      <c r="V74" s="102"/>
      <c r="W74" s="102"/>
    </row>
  </sheetData>
  <sheetProtection algorithmName="SHA-512" hashValue="6+xD9IHibjpTZKQNDYrMb64+W/0219R2kGmTp/VdAs7gn5sJ9g5AQIcOW2uy+qlXjCeQDgQZDteanBLTBVVKog==" saltValue="4nqIJcULjk7xgsFiHh2qKA==" spinCount="100000" sheet="1" autoFilter="0"/>
  <mergeCells count="140">
    <mergeCell ref="T10:U10"/>
    <mergeCell ref="T11:U13"/>
    <mergeCell ref="T14:U59"/>
    <mergeCell ref="A6:K6"/>
    <mergeCell ref="A67:J67"/>
    <mergeCell ref="A68:J68"/>
    <mergeCell ref="A70:J70"/>
    <mergeCell ref="A69:J69"/>
    <mergeCell ref="A71:J71"/>
    <mergeCell ref="O56:P56"/>
    <mergeCell ref="Q56:R56"/>
    <mergeCell ref="O57:P57"/>
    <mergeCell ref="Q57:R57"/>
    <mergeCell ref="O54:P54"/>
    <mergeCell ref="Q54:R54"/>
    <mergeCell ref="O55:P55"/>
    <mergeCell ref="Q55:R55"/>
    <mergeCell ref="O52:P52"/>
    <mergeCell ref="Q52:R52"/>
    <mergeCell ref="O48:P48"/>
    <mergeCell ref="Q48:R48"/>
    <mergeCell ref="O49:P49"/>
    <mergeCell ref="Q49:R49"/>
    <mergeCell ref="O46:P46"/>
    <mergeCell ref="O53:P53"/>
    <mergeCell ref="Q53:R53"/>
    <mergeCell ref="O50:P50"/>
    <mergeCell ref="Q50:R50"/>
    <mergeCell ref="O51:P51"/>
    <mergeCell ref="Q51:R51"/>
    <mergeCell ref="A74:J74"/>
    <mergeCell ref="A60:F60"/>
    <mergeCell ref="A63:J63"/>
    <mergeCell ref="A64:J64"/>
    <mergeCell ref="A65:J65"/>
    <mergeCell ref="A66:J66"/>
    <mergeCell ref="O58:P58"/>
    <mergeCell ref="Q58:R58"/>
    <mergeCell ref="O59:P59"/>
    <mergeCell ref="Q59:R59"/>
    <mergeCell ref="A62:J62"/>
    <mergeCell ref="O61:P61"/>
    <mergeCell ref="Q61:R61"/>
    <mergeCell ref="A73:J73"/>
    <mergeCell ref="A72:J72"/>
    <mergeCell ref="O45:P45"/>
    <mergeCell ref="Q45:R45"/>
    <mergeCell ref="O42:P42"/>
    <mergeCell ref="Q42:R42"/>
    <mergeCell ref="O43:P43"/>
    <mergeCell ref="Q43:R43"/>
    <mergeCell ref="Q46:R46"/>
    <mergeCell ref="O47:P47"/>
    <mergeCell ref="Q47:R47"/>
    <mergeCell ref="O40:P40"/>
    <mergeCell ref="Q40:R40"/>
    <mergeCell ref="O41:P41"/>
    <mergeCell ref="Q41:R41"/>
    <mergeCell ref="O38:P38"/>
    <mergeCell ref="Q38:R38"/>
    <mergeCell ref="O39:P39"/>
    <mergeCell ref="Q39:R39"/>
    <mergeCell ref="O44:P44"/>
    <mergeCell ref="Q44:R44"/>
    <mergeCell ref="O33:P33"/>
    <mergeCell ref="Q33:R33"/>
    <mergeCell ref="O30:P30"/>
    <mergeCell ref="Q30:R30"/>
    <mergeCell ref="O31:P31"/>
    <mergeCell ref="Q31:R31"/>
    <mergeCell ref="O36:P36"/>
    <mergeCell ref="Q36:R36"/>
    <mergeCell ref="O37:P37"/>
    <mergeCell ref="Q37:R37"/>
    <mergeCell ref="O34:P34"/>
    <mergeCell ref="Q34:R34"/>
    <mergeCell ref="O35:P35"/>
    <mergeCell ref="Q35:R35"/>
    <mergeCell ref="O28:P28"/>
    <mergeCell ref="Q28:R28"/>
    <mergeCell ref="O29:P29"/>
    <mergeCell ref="Q29:R29"/>
    <mergeCell ref="O26:P26"/>
    <mergeCell ref="Q26:R26"/>
    <mergeCell ref="O27:P27"/>
    <mergeCell ref="Q27:R27"/>
    <mergeCell ref="O32:P32"/>
    <mergeCell ref="Q32:R32"/>
    <mergeCell ref="O25:P25"/>
    <mergeCell ref="Q25:R25"/>
    <mergeCell ref="O22:P22"/>
    <mergeCell ref="Q22:R22"/>
    <mergeCell ref="O23:P23"/>
    <mergeCell ref="Q23:R23"/>
    <mergeCell ref="O13:P13"/>
    <mergeCell ref="Q13:R13"/>
    <mergeCell ref="O19:P19"/>
    <mergeCell ref="Q19:R19"/>
    <mergeCell ref="O24:P24"/>
    <mergeCell ref="V4:W4"/>
    <mergeCell ref="T3:W3"/>
    <mergeCell ref="V8:W8"/>
    <mergeCell ref="V5:W6"/>
    <mergeCell ref="E8:F8"/>
    <mergeCell ref="A1:H1"/>
    <mergeCell ref="B3:I3"/>
    <mergeCell ref="B4:K4"/>
    <mergeCell ref="A8:A9"/>
    <mergeCell ref="B8:B9"/>
    <mergeCell ref="C8:C9"/>
    <mergeCell ref="D8:D9"/>
    <mergeCell ref="G8:N8"/>
    <mergeCell ref="O8:S8"/>
    <mergeCell ref="O9:P9"/>
    <mergeCell ref="Q9:R9"/>
    <mergeCell ref="T8:U9"/>
    <mergeCell ref="X5:Y5"/>
    <mergeCell ref="X6:Y6"/>
    <mergeCell ref="T61:U61"/>
    <mergeCell ref="O10:P10"/>
    <mergeCell ref="Q10:R10"/>
    <mergeCell ref="O11:P11"/>
    <mergeCell ref="Q11:R11"/>
    <mergeCell ref="O14:P14"/>
    <mergeCell ref="O16:P16"/>
    <mergeCell ref="Q16:R16"/>
    <mergeCell ref="O17:P17"/>
    <mergeCell ref="Q17:R17"/>
    <mergeCell ref="Q14:R14"/>
    <mergeCell ref="O15:P15"/>
    <mergeCell ref="Q15:R15"/>
    <mergeCell ref="O20:P20"/>
    <mergeCell ref="Q20:R20"/>
    <mergeCell ref="O21:P21"/>
    <mergeCell ref="Q21:R21"/>
    <mergeCell ref="O18:P18"/>
    <mergeCell ref="Q18:R18"/>
    <mergeCell ref="O12:P12"/>
    <mergeCell ref="Q12:R12"/>
    <mergeCell ref="Q24:R24"/>
  </mergeCells>
  <conditionalFormatting sqref="T61">
    <cfRule type="containsText" dxfId="56" priority="40" operator="containsText" text="ERROR: VERIFIQUEU % COFINANÇAMENT">
      <formula>NOT(ISERROR(SEARCH("ERROR: VERIFIQUEU % COFINANÇAMENT",T61)))</formula>
    </cfRule>
  </conditionalFormatting>
  <conditionalFormatting sqref="Z11:XFD11 A61:O61 Q61 V61 S61:T61 A8:D8 G8:T8 A1:V2 A9:O9 Q9 S9 A63:V71 A62 K62:V62 A7:V7 A6 X60:XFD1048576 X1:XFD4 A10:T10 A11:S59 V10:V59 A60:W60 Y12:XFD59 X11:X59 A5:V5 A3:T3 A4:U4 L6:U6 X7:XFD10 AA5:XFD5 X5:X6 Z6:XFD6 A75:V1048576 K72:V74">
    <cfRule type="cellIs" dxfId="55" priority="39" operator="equal">
      <formula>"ERROR"</formula>
    </cfRule>
  </conditionalFormatting>
  <conditionalFormatting sqref="P60">
    <cfRule type="cellIs" dxfId="54" priority="38" operator="notEqual">
      <formula>0.2</formula>
    </cfRule>
  </conditionalFormatting>
  <conditionalFormatting sqref="R60">
    <cfRule type="cellIs" dxfId="53" priority="37" operator="notEqual">
      <formula>0.8</formula>
    </cfRule>
  </conditionalFormatting>
  <conditionalFormatting sqref="U60">
    <cfRule type="cellIs" dxfId="52" priority="36" operator="lessThan">
      <formula>0.25</formula>
    </cfRule>
  </conditionalFormatting>
  <conditionalFormatting sqref="A8:A9">
    <cfRule type="cellIs" dxfId="51" priority="35" operator="equal">
      <formula>"ERROR"</formula>
    </cfRule>
  </conditionalFormatting>
  <conditionalFormatting sqref="B8:D9">
    <cfRule type="cellIs" dxfId="50" priority="34" operator="equal">
      <formula>"ERROR"</formula>
    </cfRule>
  </conditionalFormatting>
  <conditionalFormatting sqref="S11:S59 A11:O59 Q11:Q59 V11:V59">
    <cfRule type="cellIs" dxfId="49" priority="31" operator="equal">
      <formula>"ERROR"</formula>
    </cfRule>
  </conditionalFormatting>
  <conditionalFormatting sqref="T4">
    <cfRule type="cellIs" dxfId="48" priority="26" operator="equal">
      <formula>"ERROR"</formula>
    </cfRule>
  </conditionalFormatting>
  <conditionalFormatting sqref="U4">
    <cfRule type="cellIs" dxfId="47" priority="25" operator="equal">
      <formula>"ERROR"</formula>
    </cfRule>
  </conditionalFormatting>
  <conditionalFormatting sqref="T3">
    <cfRule type="cellIs" dxfId="46" priority="24" operator="equal">
      <formula>"ERROR"</formula>
    </cfRule>
  </conditionalFormatting>
  <conditionalFormatting sqref="A8:D8 G8:U8 L4:U4 A5:V5 A9:O9 Q9 S9:U9 A7:V7 A6 A10:T10 A11:S59 V10:V59 A60:W60 L3:T3 L6:U6">
    <cfRule type="containsText" dxfId="45" priority="21" operator="containsText" text="Cofinançament no pot ser superior a la despesa">
      <formula>NOT(ISERROR(SEARCH("Cofinançament no pot ser superior a la despesa",A3)))</formula>
    </cfRule>
  </conditionalFormatting>
  <conditionalFormatting sqref="W10:W59 W1:W2 W61:W1048576 W7">
    <cfRule type="cellIs" dxfId="44" priority="19" operator="equal">
      <formula>"ERROR"</formula>
    </cfRule>
  </conditionalFormatting>
  <conditionalFormatting sqref="W11:W59">
    <cfRule type="cellIs" dxfId="43" priority="18" operator="equal">
      <formula>"ERROR"</formula>
    </cfRule>
  </conditionalFormatting>
  <conditionalFormatting sqref="W10:W59 W7">
    <cfRule type="containsText" dxfId="42" priority="16" operator="containsText" text="Cofinançament no pot ser superior a la despesa">
      <formula>NOT(ISERROR(SEARCH("Cofinançament no pot ser superior a la despesa",W7)))</formula>
    </cfRule>
  </conditionalFormatting>
  <conditionalFormatting sqref="V8:V9">
    <cfRule type="cellIs" dxfId="41" priority="14" operator="equal">
      <formula>"ERROR"</formula>
    </cfRule>
  </conditionalFormatting>
  <conditionalFormatting sqref="V8:V9">
    <cfRule type="containsText" dxfId="40" priority="13" operator="containsText" text="Cofinançament no pot ser superior a la despesa">
      <formula>NOT(ISERROR(SEARCH("Cofinançament no pot ser superior a la despesa",V8)))</formula>
    </cfRule>
  </conditionalFormatting>
  <conditionalFormatting sqref="W9">
    <cfRule type="cellIs" dxfId="39" priority="10" operator="equal">
      <formula>"ERROR"</formula>
    </cfRule>
  </conditionalFormatting>
  <conditionalFormatting sqref="W9">
    <cfRule type="containsText" dxfId="38" priority="9" operator="containsText" text="Cofinançament no pot ser superior a la despesa">
      <formula>NOT(ISERROR(SEARCH("Cofinançament no pot ser superior a la despesa",W9)))</formula>
    </cfRule>
  </conditionalFormatting>
  <conditionalFormatting sqref="V4">
    <cfRule type="cellIs" dxfId="37" priority="6" operator="equal">
      <formula>"ERROR"</formula>
    </cfRule>
  </conditionalFormatting>
  <conditionalFormatting sqref="V4">
    <cfRule type="cellIs" dxfId="36" priority="5" operator="equal">
      <formula>"ERROR"</formula>
    </cfRule>
  </conditionalFormatting>
  <conditionalFormatting sqref="V4">
    <cfRule type="containsText" dxfId="35" priority="4" operator="containsText" text="Cofinançament no pot ser superior a la despesa">
      <formula>NOT(ISERROR(SEARCH("Cofinançament no pot ser superior a la despesa",V4)))</formula>
    </cfRule>
  </conditionalFormatting>
  <conditionalFormatting sqref="A72:J72">
    <cfRule type="cellIs" dxfId="34" priority="3" operator="equal">
      <formula>"ERROR"</formula>
    </cfRule>
  </conditionalFormatting>
  <conditionalFormatting sqref="A73:J73">
    <cfRule type="cellIs" dxfId="33" priority="2" operator="equal">
      <formula>"ERROR"</formula>
    </cfRule>
  </conditionalFormatting>
  <conditionalFormatting sqref="A74:J74">
    <cfRule type="cellIs" dxfId="32" priority="1" operator="equal">
      <formula>"ERROR"</formula>
    </cfRule>
  </conditionalFormatting>
  <dataValidations count="3">
    <dataValidation allowBlank="1" showInputMessage="1" showErrorMessage="1" error="Les dates de les actuacions han d'estar compreses entre el 01/07/2023 i el 30/06/2024" sqref="G10:G59"/>
    <dataValidation type="date" allowBlank="1" showInputMessage="1" showErrorMessage="1" error="Les dates de les actuacions han d'estar compreses entre el 01/07/2023 i el 30/06/2024" sqref="E10:F59">
      <formula1>45108</formula1>
      <formula2>45473</formula2>
    </dataValidation>
    <dataValidation type="decimal" operator="greaterThanOrEqual" allowBlank="1" showInputMessage="1" showErrorMessage="1" sqref="H10:O59 Q10:Q59 T10">
      <formula1>0</formula1>
    </dataValidation>
  </dataValidations>
  <hyperlinks>
    <hyperlink ref="A3" location="'RESUM I PRESSUPOST EIX C'!A63" display="ENTITAT SOL·LICITANT (1)"/>
    <hyperlink ref="A8:A9" location="'RESUM I PRESSUPOST EIX C'!A64" display="Objectius específics (2)"/>
    <hyperlink ref="B8:B9" location="'RESUM I PRESSUPOST EIX C'!A65" display="Actuació (3)"/>
    <hyperlink ref="C8:C9" location="'RESUM I PRESSUPOST EIX C'!A66" display="Resultats esperats (4)"/>
    <hyperlink ref="D8:D9" location="'RESUM I PRESSUPOST EIX C'!A67" display="Productes finals (5)"/>
    <hyperlink ref="F9" location="'RESUM I PRESSUPOST EIX C'!A68" display="'RESUM I PRESSUPOST EIX C'!A68"/>
    <hyperlink ref="H9" location="'RESUM I PRESSUPOST EIX C'!A70" display="Servei professional (8)"/>
    <hyperlink ref="A4" location="'RESUM I PRESSUPOST EIX C'!A63" display="NOM DEL PROJECTE (1)"/>
    <hyperlink ref="J3" location="'RESUM I PRESSUPOST EIX C'!A63" display="NIF (1)"/>
    <hyperlink ref="I9" location="'RESUM I PRESSUPOST EIX C'!A70" display="Despeses de personal (8)"/>
    <hyperlink ref="J9" location="'RESUM I PRESSUPOST EIX C'!A70" display="Assegurances (8)"/>
    <hyperlink ref="K9" location="'RESUM I PRESSUPOST EIX C'!A70" display="Desplaçaments (8)"/>
    <hyperlink ref="L9" location="'RESUM I PRESSUPOST EIX C'!A70" display="Indirectes (8)"/>
    <hyperlink ref="M9" location="'RESUM I PRESSUPOST EIX C'!A70" display="Servei General (8)"/>
    <hyperlink ref="N9" location="'RESUM I PRESSUPOST EIX C'!A70" display="Altres (8)"/>
    <hyperlink ref="T8:U9" location="'RESUM I PRESSUPOST EIX C'!A71" display="'RESUM I PRESSUPOST EIX C'!A71"/>
    <hyperlink ref="A63:J63" location="'RESUM I PRESSUPOST EIX C'!A3" display="(1) Entitat sol·licitant, NIF i Nom del projecte:Empleneu les dades de l'entitat sol·licitant.  Aquestes dades es clonaran als fulls de dades laborals i econòmiques"/>
    <hyperlink ref="A64:J64" location="'RESUM I PRESSUPOST EIX C'!A9" display="(2) Objectius específics: Indiqueu els objectius específics que us proposeu assolir amb el projecte. Han de coincidicir amb els que s'han informat a la memòria del projecte (Apartat 1. Descripció del projecte)."/>
    <hyperlink ref="A65:J65" location="'RESUM I PRESSUPOST EIX C'!B9" display="(3) Actuació: Indiqueu les actuacions que es duran a terme per assolir cada objectiu específic (una actuació per cel·la). Han de coincidir amb les descrites per a cada objetiu específic a la memòria del projecte (Apartat 3. Descripció de les actuacions)."/>
    <hyperlink ref="A66:J66" location="'RESUM I PRESSUPOST EIX C'!C9" display="(4) Resultats esperats: Indiqueu els resultats que espereu obtenir a través de l'execució de cada actuació (un resultat per cel·la). Han de coincidir amb els que s'han informat a la memòria del projecte (Apartat 1. Descripció del projecte)."/>
    <hyperlink ref="A67:J67" location="'RESUM I PRESSUPOST EIX C'!D9" display="(5) Productes finals: Indiqueu els productes resultants de cada actuació: eines, recursos o materials que  generarà. Han de ser coherents amb els informats a la memòria del projecte (Apartat 11. Eines, recursos o materials)."/>
    <hyperlink ref="A68:J68" location="'RESUM I PRESSUPOST EIX C'!E9" display="(6) Data d'inici i final de l'acció: Indicar la data d'inici de les actuacions i de fi de les mateixes (compreses entre l'1 de juliol de 2023 i el 30 de juny de 2024)."/>
    <hyperlink ref="A70:J70" location="'RESUM I PRESSUPOST EIX C'!H9" display="(7) Despesa Corrent (Columnes H a L): Escollir aquesta opció per les despeses corrents recollides a l'apartat 6 de l'annex 1 de l'Ordre EMT/167/2021, de 2 d'agost, com per exemple remuneracions del personal, desplaçaments, estudi de viabilitat, lloguer, e"/>
    <hyperlink ref="A69:J69" location="'RESUM I PRESSUPOST EIX C'!G9" display="(8) Inversió: Escollir aquesta opció per les inversions corresponents a partides de l'immobilitzat, amb excepció de les construccions i d'altres que no responguin estrictament i inequívocament a la finalitat del projecte."/>
    <hyperlink ref="A71:J71" location="'RESUM I PRESSUPOST EIX C'!T9" display="(9) Import total cofinançament: S'informarà automàticament, i serà la suma del cofinançament de despesa corrent i inversió informades a les columnes W i X. El cofinançament ha de suposar un mínim d'un 25% de l'import del projecte."/>
    <hyperlink ref="G9" location="'RESUM I PRESSUPOST EIX C'!A69" display="Despeses d'inversió (7)"/>
    <hyperlink ref="E9" location="'RESUM I PRESSUPOST EIX C'!A68" display="'RESUM I PRESSUPOST EIX C'!A68"/>
    <hyperlink ref="A72:J72" location="'RESUM I PRESSUPOST EIX C'!V9" display="(10) Import subvenció sol·licitada per cada actuació: (columna V):  informeu de l'import que sol·liciteu de la despesa corrent, tenint en compte si la esteu cofinançant en part o totalment.  "/>
    <hyperlink ref="V9" location="'RESUM I PRESSUPOST EIX C'!A72" display="Import subvenció sol·licitada despesa corrent (10)"/>
    <hyperlink ref="W9" location="'RESUM I PRESSUPOST EIX C'!A73" display="Import subvenció sol·licitada inversió (11)"/>
    <hyperlink ref="A73:J73" location="'RESUM I PRESSUPOST EIX C'!W9" display="(11) Import subvenció sol·licitada per cada actuació: (columna W):  informeu de l'import que sol·liciteu de la despesa d'inversió, tenint en compte si la esteu cofinançant en part o totalment."/>
    <hyperlink ref="V4:W4" location="'RESUM I PRESSUPOST EIX C'!A74" display="Import  total subvenció sol·licitada (12)"/>
    <hyperlink ref="A74:J74" location="'RESUM I PRESSUPOST EIX C'!V4" display="(12) Import subvenció sol·licitada: Comproveu que l'import total de la subvenció sol·licitada coincideix amb el del formulari de sol·licitud. L'import sol·licitat mantindrà una proporció de 80% d'inversió i 20% de despesa corrent. Això ho heu de comprovar"/>
  </hyperlinks>
  <pageMargins left="0.70866141732283472" right="0.70866141732283472" top="0.94488188976377963" bottom="0.74803149606299213" header="0.31496062992125984" footer="0.31496062992125984"/>
  <pageSetup paperSize="9" scale="1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8CBAD"/>
    <pageSetUpPr fitToPage="1"/>
  </sheetPr>
  <dimension ref="A1:Z74"/>
  <sheetViews>
    <sheetView topLeftCell="A2" zoomScale="70" zoomScaleNormal="70" zoomScaleSheetLayoutView="120" workbookViewId="0">
      <selection activeCell="V10" sqref="V10"/>
    </sheetView>
  </sheetViews>
  <sheetFormatPr defaultColWidth="8.81640625" defaultRowHeight="10"/>
  <cols>
    <col min="1" max="1" width="35.54296875" style="7" customWidth="1"/>
    <col min="2" max="2" width="43.81640625" style="7" customWidth="1"/>
    <col min="3" max="4" width="27.1796875" style="7" customWidth="1"/>
    <col min="5" max="5" width="18.81640625" style="7" customWidth="1"/>
    <col min="6" max="7" width="18" style="7" customWidth="1"/>
    <col min="8" max="13" width="18.453125" style="7" customWidth="1"/>
    <col min="14" max="14" width="18.54296875" style="7" customWidth="1"/>
    <col min="15" max="15" width="17.26953125" style="7" customWidth="1"/>
    <col min="16" max="16" width="11.453125" style="96" customWidth="1"/>
    <col min="17" max="17" width="17.1796875" style="7" customWidth="1"/>
    <col min="18" max="18" width="11.453125" style="7" customWidth="1"/>
    <col min="19" max="19" width="22.26953125" style="94" customWidth="1"/>
    <col min="20" max="20" width="19" style="7" customWidth="1"/>
    <col min="21" max="21" width="18.54296875" style="94" customWidth="1"/>
    <col min="22" max="22" width="25.26953125" style="94" customWidth="1"/>
    <col min="23" max="23" width="26.7265625" style="94" customWidth="1"/>
    <col min="24" max="24" width="20.81640625" style="7" customWidth="1"/>
    <col min="25" max="25" width="23" style="7" customWidth="1"/>
    <col min="26" max="26" width="13.81640625" style="7" customWidth="1"/>
    <col min="27" max="27" width="11.81640625" style="7" customWidth="1"/>
    <col min="28" max="16384" width="8.81640625" style="7"/>
  </cols>
  <sheetData>
    <row r="1" spans="1:26" ht="14">
      <c r="A1" s="261" t="s">
        <v>711</v>
      </c>
      <c r="B1" s="261"/>
      <c r="C1" s="261"/>
      <c r="D1" s="261"/>
      <c r="E1" s="261"/>
      <c r="F1" s="261"/>
      <c r="G1" s="261"/>
      <c r="H1" s="261"/>
      <c r="I1" s="163"/>
      <c r="J1" s="163"/>
      <c r="K1" s="163"/>
      <c r="L1" s="163"/>
      <c r="M1" s="163"/>
      <c r="N1" s="163"/>
      <c r="O1" s="163"/>
      <c r="P1" s="163"/>
      <c r="Q1" s="5"/>
      <c r="R1" s="5"/>
      <c r="S1" s="93"/>
      <c r="T1" s="5"/>
      <c r="U1" s="93"/>
      <c r="V1" s="93"/>
      <c r="W1" s="93"/>
      <c r="X1" s="5"/>
      <c r="Y1" s="5"/>
      <c r="Z1" s="5"/>
    </row>
    <row r="2" spans="1:26" ht="10.5" thickBot="1"/>
    <row r="3" spans="1:26" ht="30.65" customHeight="1">
      <c r="A3" s="137" t="s">
        <v>746</v>
      </c>
      <c r="B3" s="262"/>
      <c r="C3" s="263"/>
      <c r="D3" s="263"/>
      <c r="E3" s="263"/>
      <c r="F3" s="263"/>
      <c r="G3" s="263"/>
      <c r="H3" s="263"/>
      <c r="I3" s="264"/>
      <c r="J3" s="137" t="s">
        <v>747</v>
      </c>
      <c r="K3" s="138"/>
      <c r="L3" s="77"/>
      <c r="M3" s="77"/>
      <c r="N3" s="77"/>
      <c r="O3" s="77"/>
      <c r="P3" s="77"/>
      <c r="Q3" s="77"/>
      <c r="R3" s="77"/>
      <c r="S3" s="78"/>
      <c r="T3" s="252" t="s">
        <v>757</v>
      </c>
      <c r="U3" s="253"/>
      <c r="V3" s="253"/>
      <c r="W3" s="254"/>
    </row>
    <row r="4" spans="1:26" ht="51" customHeight="1">
      <c r="A4" s="137" t="s">
        <v>748</v>
      </c>
      <c r="B4" s="262"/>
      <c r="C4" s="263"/>
      <c r="D4" s="263"/>
      <c r="E4" s="263"/>
      <c r="F4" s="263"/>
      <c r="G4" s="263"/>
      <c r="H4" s="263"/>
      <c r="I4" s="263"/>
      <c r="J4" s="263"/>
      <c r="K4" s="264"/>
      <c r="T4" s="161" t="s">
        <v>836</v>
      </c>
      <c r="U4" s="119" t="s">
        <v>837</v>
      </c>
      <c r="V4" s="250" t="s">
        <v>840</v>
      </c>
      <c r="W4" s="251"/>
      <c r="X4" s="164"/>
      <c r="Y4" s="165"/>
    </row>
    <row r="5" spans="1:26" ht="47.25" customHeight="1">
      <c r="A5" s="97"/>
      <c r="T5" s="168">
        <f>V60</f>
        <v>0</v>
      </c>
      <c r="U5" s="169">
        <f>W60</f>
        <v>0</v>
      </c>
      <c r="V5" s="257">
        <f>SUM(T5:U5)</f>
        <v>0</v>
      </c>
      <c r="W5" s="258"/>
      <c r="X5" s="239" t="str">
        <f>IF((V60+W60)=(S60-T10),"","REVISEU : L'IMPORT DE LA SUBVENCIÓ SOL·LICITADA NO CORRESPON AL PRESSUPOST MENYS EL COFINANÇAMENT")</f>
        <v/>
      </c>
      <c r="Y5" s="240"/>
      <c r="Z5" s="162"/>
    </row>
    <row r="6" spans="1:26" ht="40.5" customHeight="1" thickBot="1">
      <c r="A6" s="294" t="s">
        <v>864</v>
      </c>
      <c r="B6" s="294"/>
      <c r="C6" s="294"/>
      <c r="D6" s="294"/>
      <c r="E6" s="294"/>
      <c r="F6" s="294"/>
      <c r="G6" s="294"/>
      <c r="H6" s="294"/>
      <c r="I6" s="294"/>
      <c r="J6" s="294"/>
      <c r="K6" s="294"/>
      <c r="T6" s="170" t="str">
        <f>IF(V5=0,"0%",T5/V5)</f>
        <v>0%</v>
      </c>
      <c r="U6" s="171" t="str">
        <f>IF(V5=0,"0%",U5/V5)</f>
        <v>0%</v>
      </c>
      <c r="V6" s="259"/>
      <c r="W6" s="260"/>
      <c r="X6" s="241" t="str">
        <f>IF(V5=0,"",IF(T6=0.8,"","REVISEU: NO HI HA UNA PROPORCIÓ DE 20% EN INVERSIÓ I UN 80% EN DESPESA CORRENT"))</f>
        <v/>
      </c>
      <c r="Y6" s="242"/>
    </row>
    <row r="7" spans="1:26" ht="27" customHeight="1" thickBot="1">
      <c r="A7" s="97"/>
    </row>
    <row r="8" spans="1:26" s="8" customFormat="1" ht="15" customHeight="1" thickBot="1">
      <c r="A8" s="265" t="s">
        <v>749</v>
      </c>
      <c r="B8" s="265" t="s">
        <v>750</v>
      </c>
      <c r="C8" s="265" t="s">
        <v>751</v>
      </c>
      <c r="D8" s="265" t="s">
        <v>752</v>
      </c>
      <c r="E8" s="226" t="s">
        <v>733</v>
      </c>
      <c r="F8" s="227"/>
      <c r="G8" s="267" t="s">
        <v>690</v>
      </c>
      <c r="H8" s="268"/>
      <c r="I8" s="268"/>
      <c r="J8" s="268"/>
      <c r="K8" s="268"/>
      <c r="L8" s="268"/>
      <c r="M8" s="268"/>
      <c r="N8" s="269"/>
      <c r="O8" s="270" t="s">
        <v>835</v>
      </c>
      <c r="P8" s="271"/>
      <c r="Q8" s="271"/>
      <c r="R8" s="271"/>
      <c r="S8" s="272"/>
      <c r="T8" s="295" t="s">
        <v>814</v>
      </c>
      <c r="U8" s="296"/>
      <c r="V8" s="255" t="s">
        <v>841</v>
      </c>
      <c r="W8" s="256"/>
    </row>
    <row r="9" spans="1:26" s="8" customFormat="1" ht="69" customHeight="1" thickBot="1">
      <c r="A9" s="265"/>
      <c r="B9" s="265"/>
      <c r="C9" s="265"/>
      <c r="D9" s="265"/>
      <c r="E9" s="182" t="s">
        <v>753</v>
      </c>
      <c r="F9" s="182" t="s">
        <v>754</v>
      </c>
      <c r="G9" s="183" t="s">
        <v>805</v>
      </c>
      <c r="H9" s="183" t="s">
        <v>806</v>
      </c>
      <c r="I9" s="183" t="s">
        <v>767</v>
      </c>
      <c r="J9" s="183" t="s">
        <v>807</v>
      </c>
      <c r="K9" s="183" t="s">
        <v>808</v>
      </c>
      <c r="L9" s="183" t="s">
        <v>809</v>
      </c>
      <c r="M9" s="183" t="s">
        <v>810</v>
      </c>
      <c r="N9" s="183" t="s">
        <v>811</v>
      </c>
      <c r="O9" s="273" t="s">
        <v>803</v>
      </c>
      <c r="P9" s="274"/>
      <c r="Q9" s="273" t="s">
        <v>804</v>
      </c>
      <c r="R9" s="274"/>
      <c r="S9" s="122" t="s">
        <v>834</v>
      </c>
      <c r="T9" s="297"/>
      <c r="U9" s="298"/>
      <c r="V9" s="181" t="s">
        <v>842</v>
      </c>
      <c r="W9" s="181" t="s">
        <v>843</v>
      </c>
    </row>
    <row r="10" spans="1:26" s="8" customFormat="1" ht="20.5" customHeight="1">
      <c r="A10" s="107"/>
      <c r="B10" s="108"/>
      <c r="C10" s="108"/>
      <c r="D10" s="109"/>
      <c r="E10" s="110"/>
      <c r="F10" s="123"/>
      <c r="G10" s="173"/>
      <c r="H10" s="173"/>
      <c r="I10" s="173"/>
      <c r="J10" s="173"/>
      <c r="K10" s="173"/>
      <c r="L10" s="173"/>
      <c r="M10" s="173"/>
      <c r="N10" s="166"/>
      <c r="O10" s="244">
        <f>SUM(H10:N10)</f>
        <v>0</v>
      </c>
      <c r="P10" s="245"/>
      <c r="Q10" s="246">
        <f t="shared" ref="Q10:Q59" si="0">+G10</f>
        <v>0</v>
      </c>
      <c r="R10" s="246"/>
      <c r="S10" s="167">
        <f t="shared" ref="S10:S59" si="1">O10+Q10</f>
        <v>0</v>
      </c>
      <c r="T10" s="286"/>
      <c r="U10" s="287"/>
      <c r="V10" s="184"/>
      <c r="W10" s="184"/>
      <c r="X10" s="159" t="str">
        <f>IF(V10+W10&gt;S10,"LA SUMA DELS IMPORTS SOL·LICITATS NO POT SUPERAR EL PRESSSUPOST ","")</f>
        <v/>
      </c>
    </row>
    <row r="11" spans="1:26" s="8" customFormat="1" ht="20.5" customHeight="1">
      <c r="A11" s="107"/>
      <c r="B11" s="108"/>
      <c r="C11" s="108"/>
      <c r="D11" s="109"/>
      <c r="E11" s="110"/>
      <c r="F11" s="123"/>
      <c r="G11" s="173"/>
      <c r="H11" s="173"/>
      <c r="I11" s="173"/>
      <c r="J11" s="173"/>
      <c r="K11" s="173"/>
      <c r="L11" s="173"/>
      <c r="M11" s="173"/>
      <c r="N11" s="166"/>
      <c r="O11" s="247">
        <f t="shared" ref="O11:O17" si="2">SUM(H11:N11)</f>
        <v>0</v>
      </c>
      <c r="P11" s="248"/>
      <c r="Q11" s="249">
        <f t="shared" si="0"/>
        <v>0</v>
      </c>
      <c r="R11" s="249"/>
      <c r="S11" s="174">
        <f t="shared" si="1"/>
        <v>0</v>
      </c>
      <c r="T11" s="288" t="str">
        <f>T61</f>
        <v/>
      </c>
      <c r="U11" s="289"/>
      <c r="V11" s="185"/>
      <c r="W11" s="185"/>
      <c r="X11" s="159" t="str">
        <f t="shared" ref="X11:X59" si="3">IF(V11+W11&gt;S11,"LA SUMA DELS IMPORTS SOL·LICITATS NO POT SUPERAR EL PRESSSUPOST ","")</f>
        <v/>
      </c>
      <c r="Y11" s="160"/>
    </row>
    <row r="12" spans="1:26" s="8" customFormat="1" ht="20.5" customHeight="1">
      <c r="A12" s="107"/>
      <c r="B12" s="108"/>
      <c r="C12" s="108"/>
      <c r="D12" s="109"/>
      <c r="E12" s="110"/>
      <c r="F12" s="123"/>
      <c r="G12" s="173"/>
      <c r="H12" s="173"/>
      <c r="I12" s="173"/>
      <c r="J12" s="173"/>
      <c r="K12" s="173"/>
      <c r="L12" s="173"/>
      <c r="M12" s="173"/>
      <c r="N12" s="166"/>
      <c r="O12" s="247">
        <f t="shared" si="2"/>
        <v>0</v>
      </c>
      <c r="P12" s="248"/>
      <c r="Q12" s="249">
        <f t="shared" si="0"/>
        <v>0</v>
      </c>
      <c r="R12" s="249"/>
      <c r="S12" s="174">
        <f t="shared" si="1"/>
        <v>0</v>
      </c>
      <c r="T12" s="288"/>
      <c r="U12" s="289"/>
      <c r="V12" s="185"/>
      <c r="W12" s="185"/>
      <c r="X12" s="159" t="str">
        <f t="shared" si="3"/>
        <v/>
      </c>
    </row>
    <row r="13" spans="1:26" s="8" customFormat="1" ht="20.5" customHeight="1">
      <c r="A13" s="107"/>
      <c r="B13" s="108"/>
      <c r="C13" s="108"/>
      <c r="D13" s="109"/>
      <c r="E13" s="110"/>
      <c r="F13" s="123"/>
      <c r="G13" s="173"/>
      <c r="H13" s="173"/>
      <c r="I13" s="173"/>
      <c r="J13" s="173"/>
      <c r="K13" s="173"/>
      <c r="L13" s="173"/>
      <c r="M13" s="173"/>
      <c r="N13" s="166"/>
      <c r="O13" s="247">
        <f t="shared" si="2"/>
        <v>0</v>
      </c>
      <c r="P13" s="248"/>
      <c r="Q13" s="249">
        <f t="shared" si="0"/>
        <v>0</v>
      </c>
      <c r="R13" s="249"/>
      <c r="S13" s="174">
        <f t="shared" si="1"/>
        <v>0</v>
      </c>
      <c r="T13" s="288"/>
      <c r="U13" s="289"/>
      <c r="V13" s="185"/>
      <c r="W13" s="185"/>
      <c r="X13" s="159" t="str">
        <f t="shared" si="3"/>
        <v/>
      </c>
    </row>
    <row r="14" spans="1:26" s="8" customFormat="1" ht="20.5" customHeight="1">
      <c r="A14" s="107"/>
      <c r="B14" s="108"/>
      <c r="C14" s="108"/>
      <c r="D14" s="109"/>
      <c r="E14" s="110"/>
      <c r="F14" s="123"/>
      <c r="G14" s="173"/>
      <c r="H14" s="173"/>
      <c r="I14" s="173"/>
      <c r="J14" s="173"/>
      <c r="K14" s="173"/>
      <c r="L14" s="173"/>
      <c r="M14" s="173"/>
      <c r="N14" s="166"/>
      <c r="O14" s="247">
        <f t="shared" si="2"/>
        <v>0</v>
      </c>
      <c r="P14" s="248"/>
      <c r="Q14" s="249">
        <f t="shared" si="0"/>
        <v>0</v>
      </c>
      <c r="R14" s="249"/>
      <c r="S14" s="174">
        <f t="shared" si="1"/>
        <v>0</v>
      </c>
      <c r="T14" s="290"/>
      <c r="U14" s="291"/>
      <c r="V14" s="185"/>
      <c r="W14" s="185"/>
      <c r="X14" s="159" t="str">
        <f t="shared" si="3"/>
        <v/>
      </c>
    </row>
    <row r="15" spans="1:26" s="8" customFormat="1" ht="20.5" customHeight="1">
      <c r="A15" s="107"/>
      <c r="B15" s="108"/>
      <c r="C15" s="108"/>
      <c r="D15" s="109"/>
      <c r="E15" s="110"/>
      <c r="F15" s="123"/>
      <c r="G15" s="173"/>
      <c r="H15" s="173"/>
      <c r="I15" s="173"/>
      <c r="J15" s="173"/>
      <c r="K15" s="173"/>
      <c r="L15" s="173"/>
      <c r="M15" s="173"/>
      <c r="N15" s="166"/>
      <c r="O15" s="247">
        <f t="shared" si="2"/>
        <v>0</v>
      </c>
      <c r="P15" s="248"/>
      <c r="Q15" s="249">
        <f t="shared" si="0"/>
        <v>0</v>
      </c>
      <c r="R15" s="249"/>
      <c r="S15" s="174">
        <f t="shared" si="1"/>
        <v>0</v>
      </c>
      <c r="T15" s="290"/>
      <c r="U15" s="291"/>
      <c r="V15" s="185"/>
      <c r="W15" s="185"/>
      <c r="X15" s="159" t="str">
        <f t="shared" si="3"/>
        <v/>
      </c>
    </row>
    <row r="16" spans="1:26" s="8" customFormat="1" ht="20.5" customHeight="1">
      <c r="A16" s="107"/>
      <c r="B16" s="108"/>
      <c r="C16" s="108"/>
      <c r="D16" s="109"/>
      <c r="E16" s="110"/>
      <c r="F16" s="123"/>
      <c r="G16" s="173"/>
      <c r="H16" s="173"/>
      <c r="I16" s="173"/>
      <c r="J16" s="173"/>
      <c r="K16" s="173"/>
      <c r="L16" s="173"/>
      <c r="M16" s="173"/>
      <c r="N16" s="166"/>
      <c r="O16" s="247">
        <f t="shared" si="2"/>
        <v>0</v>
      </c>
      <c r="P16" s="248"/>
      <c r="Q16" s="249">
        <f t="shared" si="0"/>
        <v>0</v>
      </c>
      <c r="R16" s="249"/>
      <c r="S16" s="174">
        <f t="shared" si="1"/>
        <v>0</v>
      </c>
      <c r="T16" s="290"/>
      <c r="U16" s="291"/>
      <c r="V16" s="185"/>
      <c r="W16" s="185"/>
      <c r="X16" s="159" t="str">
        <f t="shared" si="3"/>
        <v/>
      </c>
    </row>
    <row r="17" spans="1:24" s="8" customFormat="1" ht="20.5" customHeight="1">
      <c r="A17" s="107"/>
      <c r="B17" s="108"/>
      <c r="C17" s="108"/>
      <c r="D17" s="109"/>
      <c r="E17" s="110"/>
      <c r="F17" s="123"/>
      <c r="G17" s="173"/>
      <c r="H17" s="173"/>
      <c r="I17" s="173"/>
      <c r="J17" s="173"/>
      <c r="K17" s="173"/>
      <c r="L17" s="173"/>
      <c r="M17" s="173"/>
      <c r="N17" s="166"/>
      <c r="O17" s="247">
        <f t="shared" si="2"/>
        <v>0</v>
      </c>
      <c r="P17" s="248"/>
      <c r="Q17" s="249">
        <f t="shared" si="0"/>
        <v>0</v>
      </c>
      <c r="R17" s="249"/>
      <c r="S17" s="174">
        <f t="shared" si="1"/>
        <v>0</v>
      </c>
      <c r="T17" s="290"/>
      <c r="U17" s="291"/>
      <c r="V17" s="185"/>
      <c r="W17" s="185"/>
      <c r="X17" s="159" t="str">
        <f t="shared" si="3"/>
        <v/>
      </c>
    </row>
    <row r="18" spans="1:24" s="8" customFormat="1" ht="20.5" customHeight="1">
      <c r="A18" s="107"/>
      <c r="B18" s="108"/>
      <c r="C18" s="108"/>
      <c r="D18" s="109"/>
      <c r="E18" s="110"/>
      <c r="F18" s="123"/>
      <c r="G18" s="173"/>
      <c r="H18" s="173"/>
      <c r="I18" s="173"/>
      <c r="J18" s="173"/>
      <c r="K18" s="173"/>
      <c r="L18" s="173"/>
      <c r="M18" s="173"/>
      <c r="N18" s="166"/>
      <c r="O18" s="247">
        <f>SUM(H18:N18)</f>
        <v>0</v>
      </c>
      <c r="P18" s="248"/>
      <c r="Q18" s="249">
        <f t="shared" si="0"/>
        <v>0</v>
      </c>
      <c r="R18" s="249"/>
      <c r="S18" s="174">
        <f t="shared" si="1"/>
        <v>0</v>
      </c>
      <c r="T18" s="290"/>
      <c r="U18" s="291"/>
      <c r="V18" s="185"/>
      <c r="W18" s="185"/>
      <c r="X18" s="159" t="str">
        <f t="shared" si="3"/>
        <v/>
      </c>
    </row>
    <row r="19" spans="1:24" s="8" customFormat="1" ht="20.5" customHeight="1">
      <c r="A19" s="107"/>
      <c r="B19" s="108"/>
      <c r="C19" s="108"/>
      <c r="D19" s="109"/>
      <c r="E19" s="110"/>
      <c r="F19" s="123"/>
      <c r="G19" s="173"/>
      <c r="H19" s="173"/>
      <c r="I19" s="173"/>
      <c r="J19" s="173"/>
      <c r="K19" s="173"/>
      <c r="L19" s="173"/>
      <c r="M19" s="173"/>
      <c r="N19" s="166"/>
      <c r="O19" s="247">
        <f t="shared" ref="O19:O59" si="4">SUM(H19:N19)</f>
        <v>0</v>
      </c>
      <c r="P19" s="248"/>
      <c r="Q19" s="249">
        <f t="shared" si="0"/>
        <v>0</v>
      </c>
      <c r="R19" s="249"/>
      <c r="S19" s="174">
        <f t="shared" si="1"/>
        <v>0</v>
      </c>
      <c r="T19" s="290"/>
      <c r="U19" s="291"/>
      <c r="V19" s="185"/>
      <c r="W19" s="185"/>
      <c r="X19" s="159" t="str">
        <f t="shared" si="3"/>
        <v/>
      </c>
    </row>
    <row r="20" spans="1:24" s="8" customFormat="1" ht="20.5" customHeight="1">
      <c r="A20" s="107"/>
      <c r="B20" s="108"/>
      <c r="C20" s="108"/>
      <c r="D20" s="109"/>
      <c r="E20" s="110"/>
      <c r="F20" s="123"/>
      <c r="G20" s="173"/>
      <c r="H20" s="173"/>
      <c r="I20" s="173"/>
      <c r="J20" s="173"/>
      <c r="K20" s="173"/>
      <c r="L20" s="173"/>
      <c r="M20" s="173"/>
      <c r="N20" s="166"/>
      <c r="O20" s="247">
        <f t="shared" si="4"/>
        <v>0</v>
      </c>
      <c r="P20" s="248"/>
      <c r="Q20" s="249">
        <f t="shared" si="0"/>
        <v>0</v>
      </c>
      <c r="R20" s="249"/>
      <c r="S20" s="174">
        <f t="shared" si="1"/>
        <v>0</v>
      </c>
      <c r="T20" s="290"/>
      <c r="U20" s="291"/>
      <c r="V20" s="185"/>
      <c r="W20" s="185"/>
      <c r="X20" s="159" t="str">
        <f t="shared" si="3"/>
        <v/>
      </c>
    </row>
    <row r="21" spans="1:24" s="8" customFormat="1" ht="20.5" customHeight="1">
      <c r="A21" s="107"/>
      <c r="B21" s="108"/>
      <c r="C21" s="108"/>
      <c r="D21" s="109"/>
      <c r="E21" s="110"/>
      <c r="F21" s="123"/>
      <c r="G21" s="173"/>
      <c r="H21" s="173"/>
      <c r="I21" s="173"/>
      <c r="J21" s="173"/>
      <c r="K21" s="173"/>
      <c r="L21" s="173"/>
      <c r="M21" s="173"/>
      <c r="N21" s="166"/>
      <c r="O21" s="247">
        <f t="shared" si="4"/>
        <v>0</v>
      </c>
      <c r="P21" s="248"/>
      <c r="Q21" s="249">
        <f t="shared" si="0"/>
        <v>0</v>
      </c>
      <c r="R21" s="249"/>
      <c r="S21" s="174">
        <f t="shared" si="1"/>
        <v>0</v>
      </c>
      <c r="T21" s="290"/>
      <c r="U21" s="291"/>
      <c r="V21" s="185"/>
      <c r="W21" s="185"/>
      <c r="X21" s="159" t="str">
        <f t="shared" si="3"/>
        <v/>
      </c>
    </row>
    <row r="22" spans="1:24" s="8" customFormat="1" ht="20.5" customHeight="1">
      <c r="A22" s="107"/>
      <c r="B22" s="108"/>
      <c r="C22" s="108"/>
      <c r="D22" s="109"/>
      <c r="E22" s="110"/>
      <c r="F22" s="123"/>
      <c r="G22" s="173"/>
      <c r="H22" s="173"/>
      <c r="I22" s="173"/>
      <c r="J22" s="173"/>
      <c r="K22" s="173"/>
      <c r="L22" s="173"/>
      <c r="M22" s="173"/>
      <c r="N22" s="166"/>
      <c r="O22" s="247">
        <f t="shared" si="4"/>
        <v>0</v>
      </c>
      <c r="P22" s="248"/>
      <c r="Q22" s="249">
        <f t="shared" si="0"/>
        <v>0</v>
      </c>
      <c r="R22" s="249"/>
      <c r="S22" s="174">
        <f t="shared" si="1"/>
        <v>0</v>
      </c>
      <c r="T22" s="290"/>
      <c r="U22" s="291"/>
      <c r="V22" s="185"/>
      <c r="W22" s="185"/>
      <c r="X22" s="159" t="str">
        <f t="shared" si="3"/>
        <v/>
      </c>
    </row>
    <row r="23" spans="1:24" s="8" customFormat="1" ht="20.5" customHeight="1">
      <c r="A23" s="107"/>
      <c r="B23" s="108"/>
      <c r="C23" s="108"/>
      <c r="D23" s="109"/>
      <c r="E23" s="110"/>
      <c r="F23" s="123"/>
      <c r="G23" s="173"/>
      <c r="H23" s="173"/>
      <c r="I23" s="173"/>
      <c r="J23" s="173"/>
      <c r="K23" s="173"/>
      <c r="L23" s="173"/>
      <c r="M23" s="173"/>
      <c r="N23" s="166"/>
      <c r="O23" s="247">
        <f t="shared" si="4"/>
        <v>0</v>
      </c>
      <c r="P23" s="248"/>
      <c r="Q23" s="249">
        <f t="shared" si="0"/>
        <v>0</v>
      </c>
      <c r="R23" s="249"/>
      <c r="S23" s="174">
        <f t="shared" si="1"/>
        <v>0</v>
      </c>
      <c r="T23" s="290"/>
      <c r="U23" s="291"/>
      <c r="V23" s="185"/>
      <c r="W23" s="185"/>
      <c r="X23" s="159" t="str">
        <f t="shared" si="3"/>
        <v/>
      </c>
    </row>
    <row r="24" spans="1:24" s="8" customFormat="1" ht="20.5" customHeight="1">
      <c r="A24" s="107"/>
      <c r="B24" s="108"/>
      <c r="C24" s="108"/>
      <c r="D24" s="109"/>
      <c r="E24" s="110"/>
      <c r="F24" s="123"/>
      <c r="G24" s="173"/>
      <c r="H24" s="173"/>
      <c r="I24" s="173"/>
      <c r="J24" s="173"/>
      <c r="K24" s="173"/>
      <c r="L24" s="173"/>
      <c r="M24" s="173"/>
      <c r="N24" s="166"/>
      <c r="O24" s="247">
        <f t="shared" si="4"/>
        <v>0</v>
      </c>
      <c r="P24" s="248"/>
      <c r="Q24" s="249">
        <f t="shared" si="0"/>
        <v>0</v>
      </c>
      <c r="R24" s="249"/>
      <c r="S24" s="174">
        <f t="shared" si="1"/>
        <v>0</v>
      </c>
      <c r="T24" s="290"/>
      <c r="U24" s="291"/>
      <c r="V24" s="185"/>
      <c r="W24" s="185"/>
      <c r="X24" s="159" t="str">
        <f t="shared" si="3"/>
        <v/>
      </c>
    </row>
    <row r="25" spans="1:24" s="8" customFormat="1" ht="20.5" customHeight="1">
      <c r="A25" s="107"/>
      <c r="B25" s="108"/>
      <c r="C25" s="108"/>
      <c r="D25" s="109"/>
      <c r="E25" s="110"/>
      <c r="F25" s="123"/>
      <c r="G25" s="173"/>
      <c r="H25" s="173"/>
      <c r="I25" s="173"/>
      <c r="J25" s="173"/>
      <c r="K25" s="173"/>
      <c r="L25" s="173"/>
      <c r="M25" s="173"/>
      <c r="N25" s="166"/>
      <c r="O25" s="247">
        <f t="shared" si="4"/>
        <v>0</v>
      </c>
      <c r="P25" s="248"/>
      <c r="Q25" s="249">
        <f t="shared" si="0"/>
        <v>0</v>
      </c>
      <c r="R25" s="249"/>
      <c r="S25" s="174">
        <f t="shared" si="1"/>
        <v>0</v>
      </c>
      <c r="T25" s="290"/>
      <c r="U25" s="291"/>
      <c r="V25" s="185"/>
      <c r="W25" s="185"/>
      <c r="X25" s="159" t="str">
        <f t="shared" si="3"/>
        <v/>
      </c>
    </row>
    <row r="26" spans="1:24" s="8" customFormat="1" ht="20.5" customHeight="1">
      <c r="A26" s="107"/>
      <c r="B26" s="108"/>
      <c r="C26" s="108"/>
      <c r="D26" s="109"/>
      <c r="E26" s="110"/>
      <c r="F26" s="123"/>
      <c r="G26" s="173"/>
      <c r="H26" s="173"/>
      <c r="I26" s="173"/>
      <c r="J26" s="173"/>
      <c r="K26" s="173"/>
      <c r="L26" s="173"/>
      <c r="M26" s="173"/>
      <c r="N26" s="166"/>
      <c r="O26" s="247">
        <f t="shared" si="4"/>
        <v>0</v>
      </c>
      <c r="P26" s="248"/>
      <c r="Q26" s="249">
        <f t="shared" si="0"/>
        <v>0</v>
      </c>
      <c r="R26" s="249"/>
      <c r="S26" s="174">
        <f t="shared" si="1"/>
        <v>0</v>
      </c>
      <c r="T26" s="290"/>
      <c r="U26" s="291"/>
      <c r="V26" s="185"/>
      <c r="W26" s="185"/>
      <c r="X26" s="159" t="str">
        <f t="shared" si="3"/>
        <v/>
      </c>
    </row>
    <row r="27" spans="1:24" s="8" customFormat="1" ht="20.5" customHeight="1">
      <c r="A27" s="107"/>
      <c r="B27" s="108"/>
      <c r="C27" s="108"/>
      <c r="D27" s="109"/>
      <c r="E27" s="110"/>
      <c r="F27" s="123"/>
      <c r="G27" s="173"/>
      <c r="H27" s="173"/>
      <c r="I27" s="173"/>
      <c r="J27" s="173"/>
      <c r="K27" s="173"/>
      <c r="L27" s="173"/>
      <c r="M27" s="173"/>
      <c r="N27" s="166"/>
      <c r="O27" s="247">
        <f t="shared" si="4"/>
        <v>0</v>
      </c>
      <c r="P27" s="248"/>
      <c r="Q27" s="249">
        <f t="shared" si="0"/>
        <v>0</v>
      </c>
      <c r="R27" s="249"/>
      <c r="S27" s="174">
        <f t="shared" si="1"/>
        <v>0</v>
      </c>
      <c r="T27" s="290"/>
      <c r="U27" s="291"/>
      <c r="V27" s="185"/>
      <c r="W27" s="185"/>
      <c r="X27" s="159" t="str">
        <f t="shared" si="3"/>
        <v/>
      </c>
    </row>
    <row r="28" spans="1:24" s="8" customFormat="1" ht="20.5" customHeight="1">
      <c r="A28" s="107"/>
      <c r="B28" s="108"/>
      <c r="C28" s="108"/>
      <c r="D28" s="109"/>
      <c r="E28" s="110"/>
      <c r="F28" s="123"/>
      <c r="G28" s="173"/>
      <c r="H28" s="173"/>
      <c r="I28" s="173"/>
      <c r="J28" s="173"/>
      <c r="K28" s="173"/>
      <c r="L28" s="173"/>
      <c r="M28" s="173"/>
      <c r="N28" s="166"/>
      <c r="O28" s="247">
        <f t="shared" si="4"/>
        <v>0</v>
      </c>
      <c r="P28" s="248"/>
      <c r="Q28" s="249">
        <f t="shared" si="0"/>
        <v>0</v>
      </c>
      <c r="R28" s="249"/>
      <c r="S28" s="174">
        <f t="shared" si="1"/>
        <v>0</v>
      </c>
      <c r="T28" s="290"/>
      <c r="U28" s="291"/>
      <c r="V28" s="185"/>
      <c r="W28" s="185"/>
      <c r="X28" s="159" t="str">
        <f t="shared" si="3"/>
        <v/>
      </c>
    </row>
    <row r="29" spans="1:24" s="8" customFormat="1" ht="20.5" customHeight="1">
      <c r="A29" s="107"/>
      <c r="B29" s="108"/>
      <c r="C29" s="108"/>
      <c r="D29" s="109"/>
      <c r="E29" s="110"/>
      <c r="F29" s="123"/>
      <c r="G29" s="173"/>
      <c r="H29" s="173"/>
      <c r="I29" s="173"/>
      <c r="J29" s="173"/>
      <c r="K29" s="173"/>
      <c r="L29" s="173"/>
      <c r="M29" s="173"/>
      <c r="N29" s="166"/>
      <c r="O29" s="247">
        <f t="shared" si="4"/>
        <v>0</v>
      </c>
      <c r="P29" s="248"/>
      <c r="Q29" s="249">
        <f t="shared" si="0"/>
        <v>0</v>
      </c>
      <c r="R29" s="249"/>
      <c r="S29" s="174">
        <f t="shared" si="1"/>
        <v>0</v>
      </c>
      <c r="T29" s="290"/>
      <c r="U29" s="291"/>
      <c r="V29" s="185"/>
      <c r="W29" s="185"/>
      <c r="X29" s="159" t="str">
        <f t="shared" si="3"/>
        <v/>
      </c>
    </row>
    <row r="30" spans="1:24" s="8" customFormat="1" ht="20.5" customHeight="1">
      <c r="A30" s="107"/>
      <c r="B30" s="108"/>
      <c r="C30" s="108"/>
      <c r="D30" s="109"/>
      <c r="E30" s="110"/>
      <c r="F30" s="123"/>
      <c r="G30" s="173"/>
      <c r="H30" s="173"/>
      <c r="I30" s="173"/>
      <c r="J30" s="173"/>
      <c r="K30" s="173"/>
      <c r="L30" s="173"/>
      <c r="M30" s="173"/>
      <c r="N30" s="166"/>
      <c r="O30" s="247">
        <f t="shared" si="4"/>
        <v>0</v>
      </c>
      <c r="P30" s="248"/>
      <c r="Q30" s="249">
        <f t="shared" si="0"/>
        <v>0</v>
      </c>
      <c r="R30" s="249"/>
      <c r="S30" s="174">
        <f t="shared" si="1"/>
        <v>0</v>
      </c>
      <c r="T30" s="290"/>
      <c r="U30" s="291"/>
      <c r="V30" s="185"/>
      <c r="W30" s="185"/>
      <c r="X30" s="159" t="str">
        <f t="shared" si="3"/>
        <v/>
      </c>
    </row>
    <row r="31" spans="1:24" s="8" customFormat="1" ht="20.5" customHeight="1">
      <c r="A31" s="107"/>
      <c r="B31" s="108"/>
      <c r="C31" s="108"/>
      <c r="D31" s="109"/>
      <c r="E31" s="110"/>
      <c r="F31" s="123"/>
      <c r="G31" s="173"/>
      <c r="H31" s="173"/>
      <c r="I31" s="173"/>
      <c r="J31" s="173"/>
      <c r="K31" s="173"/>
      <c r="L31" s="173"/>
      <c r="M31" s="173"/>
      <c r="N31" s="166"/>
      <c r="O31" s="247">
        <f t="shared" si="4"/>
        <v>0</v>
      </c>
      <c r="P31" s="248"/>
      <c r="Q31" s="249">
        <f t="shared" si="0"/>
        <v>0</v>
      </c>
      <c r="R31" s="249"/>
      <c r="S31" s="174">
        <f t="shared" si="1"/>
        <v>0</v>
      </c>
      <c r="T31" s="290"/>
      <c r="U31" s="291"/>
      <c r="V31" s="185"/>
      <c r="W31" s="185"/>
      <c r="X31" s="159" t="str">
        <f t="shared" si="3"/>
        <v/>
      </c>
    </row>
    <row r="32" spans="1:24" s="8" customFormat="1" ht="20.5" customHeight="1">
      <c r="A32" s="107"/>
      <c r="B32" s="108"/>
      <c r="C32" s="108"/>
      <c r="D32" s="109"/>
      <c r="E32" s="110"/>
      <c r="F32" s="123"/>
      <c r="G32" s="173"/>
      <c r="H32" s="173"/>
      <c r="I32" s="173"/>
      <c r="J32" s="173"/>
      <c r="K32" s="173"/>
      <c r="L32" s="173"/>
      <c r="M32" s="173"/>
      <c r="N32" s="166"/>
      <c r="O32" s="247">
        <f t="shared" si="4"/>
        <v>0</v>
      </c>
      <c r="P32" s="248"/>
      <c r="Q32" s="249">
        <f t="shared" si="0"/>
        <v>0</v>
      </c>
      <c r="R32" s="249"/>
      <c r="S32" s="174">
        <f t="shared" si="1"/>
        <v>0</v>
      </c>
      <c r="T32" s="290"/>
      <c r="U32" s="291"/>
      <c r="V32" s="185"/>
      <c r="W32" s="185"/>
      <c r="X32" s="159" t="str">
        <f t="shared" si="3"/>
        <v/>
      </c>
    </row>
    <row r="33" spans="1:24" s="8" customFormat="1" ht="20.5" customHeight="1">
      <c r="A33" s="107"/>
      <c r="B33" s="108"/>
      <c r="C33" s="108"/>
      <c r="D33" s="109"/>
      <c r="E33" s="110"/>
      <c r="F33" s="123"/>
      <c r="G33" s="173"/>
      <c r="H33" s="173"/>
      <c r="I33" s="173"/>
      <c r="J33" s="173"/>
      <c r="K33" s="173"/>
      <c r="L33" s="173"/>
      <c r="M33" s="173"/>
      <c r="N33" s="166"/>
      <c r="O33" s="247">
        <f t="shared" si="4"/>
        <v>0</v>
      </c>
      <c r="P33" s="248"/>
      <c r="Q33" s="249">
        <f t="shared" si="0"/>
        <v>0</v>
      </c>
      <c r="R33" s="249"/>
      <c r="S33" s="174">
        <f t="shared" si="1"/>
        <v>0</v>
      </c>
      <c r="T33" s="290"/>
      <c r="U33" s="291"/>
      <c r="V33" s="185"/>
      <c r="W33" s="185"/>
      <c r="X33" s="159" t="str">
        <f t="shared" si="3"/>
        <v/>
      </c>
    </row>
    <row r="34" spans="1:24" s="8" customFormat="1" ht="20.5" customHeight="1">
      <c r="A34" s="107"/>
      <c r="B34" s="108"/>
      <c r="C34" s="108"/>
      <c r="D34" s="109"/>
      <c r="E34" s="110"/>
      <c r="F34" s="123"/>
      <c r="G34" s="173"/>
      <c r="H34" s="173"/>
      <c r="I34" s="173"/>
      <c r="J34" s="173"/>
      <c r="K34" s="173"/>
      <c r="L34" s="173"/>
      <c r="M34" s="173"/>
      <c r="N34" s="166"/>
      <c r="O34" s="247">
        <f t="shared" si="4"/>
        <v>0</v>
      </c>
      <c r="P34" s="248"/>
      <c r="Q34" s="249">
        <f t="shared" si="0"/>
        <v>0</v>
      </c>
      <c r="R34" s="249"/>
      <c r="S34" s="174">
        <f t="shared" si="1"/>
        <v>0</v>
      </c>
      <c r="T34" s="290"/>
      <c r="U34" s="291"/>
      <c r="V34" s="185"/>
      <c r="W34" s="185"/>
      <c r="X34" s="159" t="str">
        <f t="shared" si="3"/>
        <v/>
      </c>
    </row>
    <row r="35" spans="1:24" s="8" customFormat="1" ht="20.5" customHeight="1">
      <c r="A35" s="107"/>
      <c r="B35" s="108"/>
      <c r="C35" s="108"/>
      <c r="D35" s="109"/>
      <c r="E35" s="110"/>
      <c r="F35" s="123"/>
      <c r="G35" s="173"/>
      <c r="H35" s="173"/>
      <c r="I35" s="173"/>
      <c r="J35" s="173"/>
      <c r="K35" s="173"/>
      <c r="L35" s="173"/>
      <c r="M35" s="173"/>
      <c r="N35" s="166"/>
      <c r="O35" s="247">
        <f t="shared" si="4"/>
        <v>0</v>
      </c>
      <c r="P35" s="248"/>
      <c r="Q35" s="249">
        <f t="shared" si="0"/>
        <v>0</v>
      </c>
      <c r="R35" s="249"/>
      <c r="S35" s="174">
        <f t="shared" si="1"/>
        <v>0</v>
      </c>
      <c r="T35" s="290"/>
      <c r="U35" s="291"/>
      <c r="V35" s="185"/>
      <c r="W35" s="185"/>
      <c r="X35" s="159" t="str">
        <f t="shared" si="3"/>
        <v/>
      </c>
    </row>
    <row r="36" spans="1:24" s="8" customFormat="1" ht="20.5" customHeight="1">
      <c r="A36" s="107"/>
      <c r="B36" s="108"/>
      <c r="C36" s="108"/>
      <c r="D36" s="109"/>
      <c r="E36" s="110"/>
      <c r="F36" s="123"/>
      <c r="G36" s="173"/>
      <c r="H36" s="173"/>
      <c r="I36" s="173"/>
      <c r="J36" s="173"/>
      <c r="K36" s="173"/>
      <c r="L36" s="173"/>
      <c r="M36" s="173"/>
      <c r="N36" s="166"/>
      <c r="O36" s="247">
        <f t="shared" si="4"/>
        <v>0</v>
      </c>
      <c r="P36" s="248"/>
      <c r="Q36" s="249">
        <f t="shared" si="0"/>
        <v>0</v>
      </c>
      <c r="R36" s="249"/>
      <c r="S36" s="174">
        <f t="shared" si="1"/>
        <v>0</v>
      </c>
      <c r="T36" s="290"/>
      <c r="U36" s="291"/>
      <c r="V36" s="185"/>
      <c r="W36" s="185"/>
      <c r="X36" s="159" t="str">
        <f t="shared" si="3"/>
        <v/>
      </c>
    </row>
    <row r="37" spans="1:24" s="8" customFormat="1" ht="20.5" customHeight="1">
      <c r="A37" s="107"/>
      <c r="B37" s="108"/>
      <c r="C37" s="108"/>
      <c r="D37" s="109"/>
      <c r="E37" s="110"/>
      <c r="F37" s="123"/>
      <c r="G37" s="173"/>
      <c r="H37" s="173"/>
      <c r="I37" s="173"/>
      <c r="J37" s="173"/>
      <c r="K37" s="173"/>
      <c r="L37" s="173"/>
      <c r="M37" s="173"/>
      <c r="N37" s="166"/>
      <c r="O37" s="247">
        <f t="shared" si="4"/>
        <v>0</v>
      </c>
      <c r="P37" s="248"/>
      <c r="Q37" s="249">
        <f t="shared" si="0"/>
        <v>0</v>
      </c>
      <c r="R37" s="249"/>
      <c r="S37" s="174">
        <f t="shared" si="1"/>
        <v>0</v>
      </c>
      <c r="T37" s="290"/>
      <c r="U37" s="291"/>
      <c r="V37" s="185"/>
      <c r="W37" s="185"/>
      <c r="X37" s="159" t="str">
        <f t="shared" si="3"/>
        <v/>
      </c>
    </row>
    <row r="38" spans="1:24" s="8" customFormat="1" ht="20.5" customHeight="1">
      <c r="A38" s="107"/>
      <c r="B38" s="108"/>
      <c r="C38" s="108"/>
      <c r="D38" s="109"/>
      <c r="E38" s="110"/>
      <c r="F38" s="123"/>
      <c r="G38" s="173"/>
      <c r="H38" s="173"/>
      <c r="I38" s="173"/>
      <c r="J38" s="173"/>
      <c r="K38" s="173"/>
      <c r="L38" s="173"/>
      <c r="M38" s="173"/>
      <c r="N38" s="166"/>
      <c r="O38" s="247">
        <f t="shared" si="4"/>
        <v>0</v>
      </c>
      <c r="P38" s="248"/>
      <c r="Q38" s="249">
        <f t="shared" si="0"/>
        <v>0</v>
      </c>
      <c r="R38" s="249"/>
      <c r="S38" s="174">
        <f t="shared" si="1"/>
        <v>0</v>
      </c>
      <c r="T38" s="290"/>
      <c r="U38" s="291"/>
      <c r="V38" s="185"/>
      <c r="W38" s="185"/>
      <c r="X38" s="159" t="str">
        <f t="shared" si="3"/>
        <v/>
      </c>
    </row>
    <row r="39" spans="1:24" s="8" customFormat="1" ht="20.5" customHeight="1">
      <c r="A39" s="107"/>
      <c r="B39" s="108"/>
      <c r="C39" s="108"/>
      <c r="D39" s="109"/>
      <c r="E39" s="110"/>
      <c r="F39" s="123"/>
      <c r="G39" s="173"/>
      <c r="H39" s="173"/>
      <c r="I39" s="173"/>
      <c r="J39" s="173"/>
      <c r="K39" s="173"/>
      <c r="L39" s="173"/>
      <c r="M39" s="173"/>
      <c r="N39" s="166"/>
      <c r="O39" s="247">
        <f t="shared" si="4"/>
        <v>0</v>
      </c>
      <c r="P39" s="248"/>
      <c r="Q39" s="249">
        <f t="shared" si="0"/>
        <v>0</v>
      </c>
      <c r="R39" s="249"/>
      <c r="S39" s="174">
        <f t="shared" si="1"/>
        <v>0</v>
      </c>
      <c r="T39" s="290"/>
      <c r="U39" s="291"/>
      <c r="V39" s="185"/>
      <c r="W39" s="185"/>
      <c r="X39" s="159" t="str">
        <f t="shared" si="3"/>
        <v/>
      </c>
    </row>
    <row r="40" spans="1:24" s="8" customFormat="1" ht="20.5" customHeight="1">
      <c r="A40" s="107"/>
      <c r="B40" s="108"/>
      <c r="C40" s="108"/>
      <c r="D40" s="109"/>
      <c r="E40" s="110"/>
      <c r="F40" s="123"/>
      <c r="G40" s="173"/>
      <c r="H40" s="173"/>
      <c r="I40" s="173"/>
      <c r="J40" s="173"/>
      <c r="K40" s="173"/>
      <c r="L40" s="173"/>
      <c r="M40" s="173"/>
      <c r="N40" s="166"/>
      <c r="O40" s="247">
        <f t="shared" si="4"/>
        <v>0</v>
      </c>
      <c r="P40" s="248"/>
      <c r="Q40" s="249">
        <f t="shared" si="0"/>
        <v>0</v>
      </c>
      <c r="R40" s="249"/>
      <c r="S40" s="174">
        <f t="shared" si="1"/>
        <v>0</v>
      </c>
      <c r="T40" s="290"/>
      <c r="U40" s="291"/>
      <c r="V40" s="185"/>
      <c r="W40" s="185"/>
      <c r="X40" s="159" t="str">
        <f t="shared" si="3"/>
        <v/>
      </c>
    </row>
    <row r="41" spans="1:24" s="8" customFormat="1" ht="20.5" customHeight="1">
      <c r="A41" s="107"/>
      <c r="B41" s="108"/>
      <c r="C41" s="108"/>
      <c r="D41" s="109"/>
      <c r="E41" s="110"/>
      <c r="F41" s="123"/>
      <c r="G41" s="173"/>
      <c r="H41" s="173"/>
      <c r="I41" s="173"/>
      <c r="J41" s="173"/>
      <c r="K41" s="173"/>
      <c r="L41" s="173"/>
      <c r="M41" s="173"/>
      <c r="N41" s="166"/>
      <c r="O41" s="247">
        <f t="shared" si="4"/>
        <v>0</v>
      </c>
      <c r="P41" s="248"/>
      <c r="Q41" s="249">
        <f t="shared" si="0"/>
        <v>0</v>
      </c>
      <c r="R41" s="249"/>
      <c r="S41" s="174">
        <f t="shared" si="1"/>
        <v>0</v>
      </c>
      <c r="T41" s="290"/>
      <c r="U41" s="291"/>
      <c r="V41" s="185"/>
      <c r="W41" s="185"/>
      <c r="X41" s="159" t="str">
        <f t="shared" si="3"/>
        <v/>
      </c>
    </row>
    <row r="42" spans="1:24" s="8" customFormat="1" ht="20.5" customHeight="1">
      <c r="A42" s="107"/>
      <c r="B42" s="108"/>
      <c r="C42" s="108"/>
      <c r="D42" s="109"/>
      <c r="E42" s="110"/>
      <c r="F42" s="123"/>
      <c r="G42" s="173"/>
      <c r="H42" s="173"/>
      <c r="I42" s="173"/>
      <c r="J42" s="173"/>
      <c r="K42" s="173"/>
      <c r="L42" s="173"/>
      <c r="M42" s="173"/>
      <c r="N42" s="166"/>
      <c r="O42" s="247">
        <f t="shared" si="4"/>
        <v>0</v>
      </c>
      <c r="P42" s="248"/>
      <c r="Q42" s="249">
        <f t="shared" si="0"/>
        <v>0</v>
      </c>
      <c r="R42" s="249"/>
      <c r="S42" s="174">
        <f t="shared" si="1"/>
        <v>0</v>
      </c>
      <c r="T42" s="290"/>
      <c r="U42" s="291"/>
      <c r="V42" s="185"/>
      <c r="W42" s="185"/>
      <c r="X42" s="159" t="str">
        <f t="shared" si="3"/>
        <v/>
      </c>
    </row>
    <row r="43" spans="1:24" s="8" customFormat="1" ht="20.5" customHeight="1">
      <c r="A43" s="107"/>
      <c r="B43" s="108"/>
      <c r="C43" s="108"/>
      <c r="D43" s="109"/>
      <c r="E43" s="110"/>
      <c r="F43" s="123"/>
      <c r="G43" s="173"/>
      <c r="H43" s="173"/>
      <c r="I43" s="173"/>
      <c r="J43" s="173"/>
      <c r="K43" s="173"/>
      <c r="L43" s="173"/>
      <c r="M43" s="173"/>
      <c r="N43" s="166"/>
      <c r="O43" s="247">
        <f t="shared" si="4"/>
        <v>0</v>
      </c>
      <c r="P43" s="248"/>
      <c r="Q43" s="249">
        <f t="shared" si="0"/>
        <v>0</v>
      </c>
      <c r="R43" s="249"/>
      <c r="S43" s="174">
        <f t="shared" si="1"/>
        <v>0</v>
      </c>
      <c r="T43" s="290"/>
      <c r="U43" s="291"/>
      <c r="V43" s="185"/>
      <c r="W43" s="185"/>
      <c r="X43" s="159" t="str">
        <f t="shared" si="3"/>
        <v/>
      </c>
    </row>
    <row r="44" spans="1:24" s="8" customFormat="1" ht="20.5" customHeight="1">
      <c r="A44" s="107"/>
      <c r="B44" s="108"/>
      <c r="C44" s="108"/>
      <c r="D44" s="109"/>
      <c r="E44" s="110"/>
      <c r="F44" s="123"/>
      <c r="G44" s="173"/>
      <c r="H44" s="173"/>
      <c r="I44" s="173"/>
      <c r="J44" s="173"/>
      <c r="K44" s="173"/>
      <c r="L44" s="173"/>
      <c r="M44" s="173"/>
      <c r="N44" s="166"/>
      <c r="O44" s="247">
        <f t="shared" si="4"/>
        <v>0</v>
      </c>
      <c r="P44" s="248"/>
      <c r="Q44" s="249">
        <f t="shared" si="0"/>
        <v>0</v>
      </c>
      <c r="R44" s="249"/>
      <c r="S44" s="174">
        <f t="shared" si="1"/>
        <v>0</v>
      </c>
      <c r="T44" s="290"/>
      <c r="U44" s="291"/>
      <c r="V44" s="185"/>
      <c r="W44" s="185"/>
      <c r="X44" s="159" t="str">
        <f t="shared" si="3"/>
        <v/>
      </c>
    </row>
    <row r="45" spans="1:24" s="8" customFormat="1" ht="20.5" customHeight="1">
      <c r="A45" s="107"/>
      <c r="B45" s="108"/>
      <c r="C45" s="108"/>
      <c r="D45" s="109"/>
      <c r="E45" s="110"/>
      <c r="F45" s="123"/>
      <c r="G45" s="173"/>
      <c r="H45" s="173"/>
      <c r="I45" s="173"/>
      <c r="J45" s="173"/>
      <c r="K45" s="173"/>
      <c r="L45" s="173"/>
      <c r="M45" s="173"/>
      <c r="N45" s="166"/>
      <c r="O45" s="247">
        <f t="shared" si="4"/>
        <v>0</v>
      </c>
      <c r="P45" s="248"/>
      <c r="Q45" s="249">
        <f t="shared" si="0"/>
        <v>0</v>
      </c>
      <c r="R45" s="249"/>
      <c r="S45" s="174">
        <f t="shared" si="1"/>
        <v>0</v>
      </c>
      <c r="T45" s="290"/>
      <c r="U45" s="291"/>
      <c r="V45" s="185"/>
      <c r="W45" s="185"/>
      <c r="X45" s="159" t="str">
        <f t="shared" si="3"/>
        <v/>
      </c>
    </row>
    <row r="46" spans="1:24" s="8" customFormat="1" ht="20.5" customHeight="1">
      <c r="A46" s="107"/>
      <c r="B46" s="108"/>
      <c r="C46" s="108"/>
      <c r="D46" s="109"/>
      <c r="E46" s="110"/>
      <c r="F46" s="123"/>
      <c r="G46" s="173"/>
      <c r="H46" s="173"/>
      <c r="I46" s="173"/>
      <c r="J46" s="173"/>
      <c r="K46" s="173"/>
      <c r="L46" s="173"/>
      <c r="M46" s="173"/>
      <c r="N46" s="166"/>
      <c r="O46" s="247">
        <f t="shared" si="4"/>
        <v>0</v>
      </c>
      <c r="P46" s="248"/>
      <c r="Q46" s="249">
        <f t="shared" si="0"/>
        <v>0</v>
      </c>
      <c r="R46" s="249"/>
      <c r="S46" s="174">
        <f t="shared" si="1"/>
        <v>0</v>
      </c>
      <c r="T46" s="290"/>
      <c r="U46" s="291"/>
      <c r="V46" s="185"/>
      <c r="W46" s="185"/>
      <c r="X46" s="159" t="str">
        <f t="shared" si="3"/>
        <v/>
      </c>
    </row>
    <row r="47" spans="1:24" s="8" customFormat="1" ht="20.5" customHeight="1">
      <c r="A47" s="107"/>
      <c r="B47" s="108"/>
      <c r="C47" s="108"/>
      <c r="D47" s="109"/>
      <c r="E47" s="110"/>
      <c r="F47" s="123"/>
      <c r="G47" s="173"/>
      <c r="H47" s="173"/>
      <c r="I47" s="173"/>
      <c r="J47" s="173"/>
      <c r="K47" s="173"/>
      <c r="L47" s="173"/>
      <c r="M47" s="173"/>
      <c r="N47" s="166"/>
      <c r="O47" s="247">
        <f t="shared" si="4"/>
        <v>0</v>
      </c>
      <c r="P47" s="248"/>
      <c r="Q47" s="249">
        <f t="shared" si="0"/>
        <v>0</v>
      </c>
      <c r="R47" s="249"/>
      <c r="S47" s="174">
        <f t="shared" si="1"/>
        <v>0</v>
      </c>
      <c r="T47" s="290"/>
      <c r="U47" s="291"/>
      <c r="V47" s="185"/>
      <c r="W47" s="185"/>
      <c r="X47" s="159" t="str">
        <f t="shared" si="3"/>
        <v/>
      </c>
    </row>
    <row r="48" spans="1:24" s="8" customFormat="1" ht="20.5" customHeight="1">
      <c r="A48" s="107"/>
      <c r="B48" s="108"/>
      <c r="C48" s="108"/>
      <c r="D48" s="109"/>
      <c r="E48" s="110"/>
      <c r="F48" s="123"/>
      <c r="G48" s="173"/>
      <c r="H48" s="173"/>
      <c r="I48" s="173"/>
      <c r="J48" s="173"/>
      <c r="K48" s="173"/>
      <c r="L48" s="173"/>
      <c r="M48" s="173"/>
      <c r="N48" s="166"/>
      <c r="O48" s="247">
        <f t="shared" si="4"/>
        <v>0</v>
      </c>
      <c r="P48" s="248"/>
      <c r="Q48" s="249">
        <f t="shared" si="0"/>
        <v>0</v>
      </c>
      <c r="R48" s="249"/>
      <c r="S48" s="174">
        <f t="shared" si="1"/>
        <v>0</v>
      </c>
      <c r="T48" s="290"/>
      <c r="U48" s="291"/>
      <c r="V48" s="185"/>
      <c r="W48" s="185"/>
      <c r="X48" s="159" t="str">
        <f t="shared" si="3"/>
        <v/>
      </c>
    </row>
    <row r="49" spans="1:26" s="8" customFormat="1" ht="20.5" customHeight="1">
      <c r="A49" s="107"/>
      <c r="B49" s="108"/>
      <c r="C49" s="108"/>
      <c r="D49" s="109"/>
      <c r="E49" s="110"/>
      <c r="F49" s="123"/>
      <c r="G49" s="173"/>
      <c r="H49" s="173"/>
      <c r="I49" s="173"/>
      <c r="J49" s="173"/>
      <c r="K49" s="173"/>
      <c r="L49" s="173"/>
      <c r="M49" s="173"/>
      <c r="N49" s="166"/>
      <c r="O49" s="247">
        <f t="shared" si="4"/>
        <v>0</v>
      </c>
      <c r="P49" s="248"/>
      <c r="Q49" s="249">
        <f t="shared" si="0"/>
        <v>0</v>
      </c>
      <c r="R49" s="249"/>
      <c r="S49" s="174">
        <f t="shared" si="1"/>
        <v>0</v>
      </c>
      <c r="T49" s="290"/>
      <c r="U49" s="291"/>
      <c r="V49" s="185"/>
      <c r="W49" s="185"/>
      <c r="X49" s="159" t="str">
        <f t="shared" si="3"/>
        <v/>
      </c>
    </row>
    <row r="50" spans="1:26" s="8" customFormat="1" ht="20.5" customHeight="1">
      <c r="A50" s="107"/>
      <c r="B50" s="108"/>
      <c r="C50" s="108"/>
      <c r="D50" s="109"/>
      <c r="E50" s="110"/>
      <c r="F50" s="123"/>
      <c r="G50" s="173"/>
      <c r="H50" s="173"/>
      <c r="I50" s="173"/>
      <c r="J50" s="173"/>
      <c r="K50" s="173"/>
      <c r="L50" s="173"/>
      <c r="M50" s="173"/>
      <c r="N50" s="166"/>
      <c r="O50" s="247">
        <f t="shared" si="4"/>
        <v>0</v>
      </c>
      <c r="P50" s="248"/>
      <c r="Q50" s="249">
        <f t="shared" si="0"/>
        <v>0</v>
      </c>
      <c r="R50" s="249"/>
      <c r="S50" s="174">
        <f t="shared" si="1"/>
        <v>0</v>
      </c>
      <c r="T50" s="290"/>
      <c r="U50" s="291"/>
      <c r="V50" s="185"/>
      <c r="W50" s="185"/>
      <c r="X50" s="159" t="str">
        <f t="shared" si="3"/>
        <v/>
      </c>
    </row>
    <row r="51" spans="1:26" s="8" customFormat="1" ht="20.5" customHeight="1">
      <c r="A51" s="107"/>
      <c r="B51" s="108"/>
      <c r="C51" s="108"/>
      <c r="D51" s="109"/>
      <c r="E51" s="110"/>
      <c r="F51" s="123"/>
      <c r="G51" s="173"/>
      <c r="H51" s="173"/>
      <c r="I51" s="173"/>
      <c r="J51" s="173"/>
      <c r="K51" s="173"/>
      <c r="L51" s="173"/>
      <c r="M51" s="173"/>
      <c r="N51" s="166"/>
      <c r="O51" s="247">
        <f t="shared" si="4"/>
        <v>0</v>
      </c>
      <c r="P51" s="248"/>
      <c r="Q51" s="249">
        <f t="shared" si="0"/>
        <v>0</v>
      </c>
      <c r="R51" s="249"/>
      <c r="S51" s="174">
        <f t="shared" si="1"/>
        <v>0</v>
      </c>
      <c r="T51" s="290"/>
      <c r="U51" s="291"/>
      <c r="V51" s="185"/>
      <c r="W51" s="185"/>
      <c r="X51" s="159" t="str">
        <f t="shared" si="3"/>
        <v/>
      </c>
    </row>
    <row r="52" spans="1:26" s="8" customFormat="1" ht="20.5" customHeight="1">
      <c r="A52" s="107"/>
      <c r="B52" s="108"/>
      <c r="C52" s="108"/>
      <c r="D52" s="109"/>
      <c r="E52" s="110"/>
      <c r="F52" s="123"/>
      <c r="G52" s="173"/>
      <c r="H52" s="173"/>
      <c r="I52" s="173"/>
      <c r="J52" s="173"/>
      <c r="K52" s="173"/>
      <c r="L52" s="173"/>
      <c r="M52" s="173"/>
      <c r="N52" s="166"/>
      <c r="O52" s="247">
        <f t="shared" si="4"/>
        <v>0</v>
      </c>
      <c r="P52" s="248"/>
      <c r="Q52" s="249">
        <f t="shared" si="0"/>
        <v>0</v>
      </c>
      <c r="R52" s="249"/>
      <c r="S52" s="174">
        <f t="shared" si="1"/>
        <v>0</v>
      </c>
      <c r="T52" s="290"/>
      <c r="U52" s="291"/>
      <c r="V52" s="185"/>
      <c r="W52" s="185"/>
      <c r="X52" s="159" t="str">
        <f t="shared" si="3"/>
        <v/>
      </c>
    </row>
    <row r="53" spans="1:26" s="8" customFormat="1" ht="20.5" customHeight="1">
      <c r="A53" s="107"/>
      <c r="B53" s="108"/>
      <c r="C53" s="108"/>
      <c r="D53" s="109"/>
      <c r="E53" s="110"/>
      <c r="F53" s="123"/>
      <c r="G53" s="173"/>
      <c r="H53" s="173"/>
      <c r="I53" s="173"/>
      <c r="J53" s="173"/>
      <c r="K53" s="173"/>
      <c r="L53" s="173"/>
      <c r="M53" s="173"/>
      <c r="N53" s="166"/>
      <c r="O53" s="247">
        <f t="shared" si="4"/>
        <v>0</v>
      </c>
      <c r="P53" s="248"/>
      <c r="Q53" s="249">
        <f t="shared" si="0"/>
        <v>0</v>
      </c>
      <c r="R53" s="249"/>
      <c r="S53" s="174">
        <f t="shared" si="1"/>
        <v>0</v>
      </c>
      <c r="T53" s="290"/>
      <c r="U53" s="291"/>
      <c r="V53" s="185"/>
      <c r="W53" s="185"/>
      <c r="X53" s="159" t="str">
        <f t="shared" si="3"/>
        <v/>
      </c>
    </row>
    <row r="54" spans="1:26" s="8" customFormat="1" ht="20.5" customHeight="1">
      <c r="A54" s="107"/>
      <c r="B54" s="108"/>
      <c r="C54" s="108"/>
      <c r="D54" s="109"/>
      <c r="E54" s="110"/>
      <c r="F54" s="123"/>
      <c r="G54" s="173"/>
      <c r="H54" s="173"/>
      <c r="I54" s="173"/>
      <c r="J54" s="173"/>
      <c r="K54" s="173"/>
      <c r="L54" s="173"/>
      <c r="M54" s="173"/>
      <c r="N54" s="166"/>
      <c r="O54" s="247">
        <f t="shared" si="4"/>
        <v>0</v>
      </c>
      <c r="P54" s="248"/>
      <c r="Q54" s="249">
        <f t="shared" si="0"/>
        <v>0</v>
      </c>
      <c r="R54" s="249"/>
      <c r="S54" s="174">
        <f t="shared" si="1"/>
        <v>0</v>
      </c>
      <c r="T54" s="290"/>
      <c r="U54" s="291"/>
      <c r="V54" s="185"/>
      <c r="W54" s="185"/>
      <c r="X54" s="159" t="str">
        <f t="shared" si="3"/>
        <v/>
      </c>
    </row>
    <row r="55" spans="1:26" s="8" customFormat="1" ht="20.5" customHeight="1">
      <c r="A55" s="107"/>
      <c r="B55" s="108"/>
      <c r="C55" s="108"/>
      <c r="D55" s="109"/>
      <c r="E55" s="110"/>
      <c r="F55" s="123"/>
      <c r="G55" s="173"/>
      <c r="H55" s="173"/>
      <c r="I55" s="173"/>
      <c r="J55" s="173"/>
      <c r="K55" s="173"/>
      <c r="L55" s="173"/>
      <c r="M55" s="173"/>
      <c r="N55" s="166"/>
      <c r="O55" s="247">
        <f t="shared" si="4"/>
        <v>0</v>
      </c>
      <c r="P55" s="248"/>
      <c r="Q55" s="249">
        <f t="shared" si="0"/>
        <v>0</v>
      </c>
      <c r="R55" s="249"/>
      <c r="S55" s="174">
        <f t="shared" si="1"/>
        <v>0</v>
      </c>
      <c r="T55" s="290"/>
      <c r="U55" s="291"/>
      <c r="V55" s="185"/>
      <c r="W55" s="185"/>
      <c r="X55" s="159" t="str">
        <f t="shared" si="3"/>
        <v/>
      </c>
    </row>
    <row r="56" spans="1:26" s="8" customFormat="1" ht="20.5" customHeight="1">
      <c r="A56" s="107"/>
      <c r="B56" s="108"/>
      <c r="C56" s="108"/>
      <c r="D56" s="109"/>
      <c r="E56" s="110"/>
      <c r="F56" s="123"/>
      <c r="G56" s="173"/>
      <c r="H56" s="173"/>
      <c r="I56" s="173"/>
      <c r="J56" s="173"/>
      <c r="K56" s="173"/>
      <c r="L56" s="173"/>
      <c r="M56" s="173"/>
      <c r="N56" s="166"/>
      <c r="O56" s="247">
        <f t="shared" si="4"/>
        <v>0</v>
      </c>
      <c r="P56" s="248"/>
      <c r="Q56" s="249">
        <f t="shared" si="0"/>
        <v>0</v>
      </c>
      <c r="R56" s="249"/>
      <c r="S56" s="174">
        <f t="shared" si="1"/>
        <v>0</v>
      </c>
      <c r="T56" s="290"/>
      <c r="U56" s="291"/>
      <c r="V56" s="185"/>
      <c r="W56" s="185"/>
      <c r="X56" s="159" t="str">
        <f t="shared" si="3"/>
        <v/>
      </c>
    </row>
    <row r="57" spans="1:26" s="8" customFormat="1" ht="20.5" customHeight="1">
      <c r="A57" s="107"/>
      <c r="B57" s="108"/>
      <c r="C57" s="108"/>
      <c r="D57" s="109"/>
      <c r="E57" s="110"/>
      <c r="F57" s="123"/>
      <c r="G57" s="173"/>
      <c r="H57" s="173"/>
      <c r="I57" s="173"/>
      <c r="J57" s="173"/>
      <c r="K57" s="173"/>
      <c r="L57" s="173"/>
      <c r="M57" s="173"/>
      <c r="N57" s="166"/>
      <c r="O57" s="247">
        <f t="shared" si="4"/>
        <v>0</v>
      </c>
      <c r="P57" s="248"/>
      <c r="Q57" s="249">
        <f t="shared" si="0"/>
        <v>0</v>
      </c>
      <c r="R57" s="249"/>
      <c r="S57" s="174">
        <f t="shared" si="1"/>
        <v>0</v>
      </c>
      <c r="T57" s="290"/>
      <c r="U57" s="291"/>
      <c r="V57" s="185"/>
      <c r="W57" s="185"/>
      <c r="X57" s="159" t="str">
        <f t="shared" si="3"/>
        <v/>
      </c>
    </row>
    <row r="58" spans="1:26" s="8" customFormat="1" ht="20.5" customHeight="1">
      <c r="A58" s="107"/>
      <c r="B58" s="108"/>
      <c r="C58" s="108"/>
      <c r="D58" s="109"/>
      <c r="E58" s="110"/>
      <c r="F58" s="123"/>
      <c r="G58" s="173"/>
      <c r="H58" s="173"/>
      <c r="I58" s="173"/>
      <c r="J58" s="173"/>
      <c r="K58" s="173"/>
      <c r="L58" s="173"/>
      <c r="M58" s="173"/>
      <c r="N58" s="166"/>
      <c r="O58" s="247">
        <f t="shared" si="4"/>
        <v>0</v>
      </c>
      <c r="P58" s="248"/>
      <c r="Q58" s="249">
        <f t="shared" si="0"/>
        <v>0</v>
      </c>
      <c r="R58" s="249"/>
      <c r="S58" s="174">
        <f t="shared" si="1"/>
        <v>0</v>
      </c>
      <c r="T58" s="290"/>
      <c r="U58" s="291"/>
      <c r="V58" s="185"/>
      <c r="W58" s="185"/>
      <c r="X58" s="159" t="str">
        <f t="shared" si="3"/>
        <v/>
      </c>
    </row>
    <row r="59" spans="1:26" s="8" customFormat="1" ht="20.5" customHeight="1" thickBot="1">
      <c r="A59" s="107"/>
      <c r="B59" s="108"/>
      <c r="C59" s="108"/>
      <c r="D59" s="109"/>
      <c r="E59" s="124"/>
      <c r="F59" s="125"/>
      <c r="G59" s="173"/>
      <c r="H59" s="173"/>
      <c r="I59" s="173"/>
      <c r="J59" s="173"/>
      <c r="K59" s="173"/>
      <c r="L59" s="173"/>
      <c r="M59" s="173"/>
      <c r="N59" s="166"/>
      <c r="O59" s="247">
        <f t="shared" si="4"/>
        <v>0</v>
      </c>
      <c r="P59" s="248"/>
      <c r="Q59" s="249">
        <f t="shared" si="0"/>
        <v>0</v>
      </c>
      <c r="R59" s="249"/>
      <c r="S59" s="174">
        <f t="shared" si="1"/>
        <v>0</v>
      </c>
      <c r="T59" s="292"/>
      <c r="U59" s="293"/>
      <c r="V59" s="185"/>
      <c r="W59" s="185"/>
      <c r="X59" s="159" t="str">
        <f t="shared" si="3"/>
        <v/>
      </c>
    </row>
    <row r="60" spans="1:26" s="8" customFormat="1" ht="24" customHeight="1" thickBot="1">
      <c r="A60" s="280" t="s">
        <v>694</v>
      </c>
      <c r="B60" s="281"/>
      <c r="C60" s="281"/>
      <c r="D60" s="281"/>
      <c r="E60" s="282"/>
      <c r="F60" s="283"/>
      <c r="G60" s="172">
        <f>SUM(G10:G59)</f>
        <v>0</v>
      </c>
      <c r="H60" s="172">
        <f t="shared" ref="H60:N60" si="5">SUM(H10:H59)</f>
        <v>0</v>
      </c>
      <c r="I60" s="175">
        <f t="shared" si="5"/>
        <v>0</v>
      </c>
      <c r="J60" s="175">
        <f t="shared" si="5"/>
        <v>0</v>
      </c>
      <c r="K60" s="175">
        <f t="shared" si="5"/>
        <v>0</v>
      </c>
      <c r="L60" s="175">
        <f t="shared" si="5"/>
        <v>0</v>
      </c>
      <c r="M60" s="175">
        <f t="shared" si="5"/>
        <v>0</v>
      </c>
      <c r="N60" s="176">
        <f t="shared" si="5"/>
        <v>0</v>
      </c>
      <c r="O60" s="175">
        <f>SUM(O10:O59)</f>
        <v>0</v>
      </c>
      <c r="P60" s="177" t="str">
        <f>IF(O60=0, "0%",O60/S60)</f>
        <v>0%</v>
      </c>
      <c r="Q60" s="178">
        <f>SUM(Q10:R59)</f>
        <v>0</v>
      </c>
      <c r="R60" s="177" t="str">
        <f>IF(Q60=0,"0%",Q60/S60)</f>
        <v>0%</v>
      </c>
      <c r="S60" s="179">
        <f>SUM(S10:S59)</f>
        <v>0</v>
      </c>
      <c r="T60" s="172">
        <f>IF(T10&gt;=0.35*S60,T10,"ERROR")</f>
        <v>0</v>
      </c>
      <c r="U60" s="180" t="str">
        <f>IF(T60=0,"0%",T10/S60)</f>
        <v>0%</v>
      </c>
      <c r="V60" s="172">
        <f>SUM(V10:V59)</f>
        <v>0</v>
      </c>
      <c r="W60" s="172">
        <f>SUM(W10:W59)</f>
        <v>0</v>
      </c>
      <c r="X60" s="158"/>
      <c r="Y60" s="158"/>
      <c r="Z60" s="113"/>
    </row>
    <row r="61" spans="1:26" ht="82" customHeight="1">
      <c r="O61" s="285" t="str">
        <f>IF(O60=0,"",IF(P60=0.8,"","S'HA DE MANTENIR UNA PROPORCIÓ 20% INVERSIÓ I 80% DESPESA CORRENT"))</f>
        <v/>
      </c>
      <c r="P61" s="285"/>
      <c r="Q61" s="285" t="str">
        <f>IF(Q60=0,"",IF(R60=0.2,"","S'HA DE MANTENIR UNA PROPORCIÓ 20% INVERSIÓ I 80% DESPESA CORRENT"))</f>
        <v/>
      </c>
      <c r="R61" s="285"/>
      <c r="T61" s="243" t="str">
        <f>IF(T60=0,"",IF(U60&lt;0.35,"VERIFIQUEU % COFINANÇAMENT!! MÍNIM 35%",""))</f>
        <v/>
      </c>
      <c r="U61" s="243"/>
    </row>
    <row r="62" spans="1:26" s="97" customFormat="1" ht="39" customHeight="1">
      <c r="A62" s="284" t="s">
        <v>745</v>
      </c>
      <c r="B62" s="284"/>
      <c r="C62" s="284"/>
      <c r="D62" s="284"/>
      <c r="E62" s="284"/>
      <c r="F62" s="284"/>
      <c r="G62" s="284"/>
      <c r="H62" s="284"/>
      <c r="I62" s="284"/>
      <c r="J62" s="284"/>
      <c r="P62" s="98"/>
      <c r="Q62" s="99"/>
      <c r="R62" s="100"/>
      <c r="S62" s="102"/>
    </row>
    <row r="63" spans="1:26" s="97" customFormat="1" ht="26.5" customHeight="1">
      <c r="A63" s="279" t="s">
        <v>828</v>
      </c>
      <c r="B63" s="279"/>
      <c r="C63" s="279"/>
      <c r="D63" s="279"/>
      <c r="E63" s="279"/>
      <c r="F63" s="279"/>
      <c r="G63" s="279"/>
      <c r="H63" s="279"/>
      <c r="I63" s="279"/>
      <c r="J63" s="279"/>
      <c r="P63" s="101"/>
      <c r="S63" s="102"/>
    </row>
    <row r="64" spans="1:26" s="97" customFormat="1" ht="36" customHeight="1">
      <c r="A64" s="279" t="s">
        <v>831</v>
      </c>
      <c r="B64" s="279"/>
      <c r="C64" s="279"/>
      <c r="D64" s="279"/>
      <c r="E64" s="279"/>
      <c r="F64" s="279"/>
      <c r="G64" s="279"/>
      <c r="H64" s="279"/>
      <c r="I64" s="279"/>
      <c r="J64" s="279"/>
      <c r="P64" s="101"/>
      <c r="S64" s="102"/>
    </row>
    <row r="65" spans="1:23" s="97" customFormat="1" ht="42.75" customHeight="1">
      <c r="A65" s="279" t="s">
        <v>832</v>
      </c>
      <c r="B65" s="279"/>
      <c r="C65" s="279"/>
      <c r="D65" s="279"/>
      <c r="E65" s="279"/>
      <c r="F65" s="279"/>
      <c r="G65" s="279"/>
      <c r="H65" s="279"/>
      <c r="I65" s="279"/>
      <c r="J65" s="279"/>
      <c r="P65" s="101"/>
      <c r="S65" s="102"/>
    </row>
    <row r="66" spans="1:23" s="97" customFormat="1" ht="33.65" customHeight="1">
      <c r="A66" s="279" t="s">
        <v>823</v>
      </c>
      <c r="B66" s="279"/>
      <c r="C66" s="279"/>
      <c r="D66" s="279"/>
      <c r="E66" s="279"/>
      <c r="F66" s="279"/>
      <c r="G66" s="279"/>
      <c r="H66" s="279"/>
      <c r="I66" s="279"/>
      <c r="J66" s="279"/>
      <c r="P66" s="101"/>
      <c r="S66" s="102"/>
      <c r="U66" s="102"/>
      <c r="V66" s="102"/>
      <c r="W66" s="102"/>
    </row>
    <row r="67" spans="1:23" s="97" customFormat="1" ht="42.75" customHeight="1">
      <c r="A67" s="279" t="s">
        <v>824</v>
      </c>
      <c r="B67" s="279"/>
      <c r="C67" s="279"/>
      <c r="D67" s="279"/>
      <c r="E67" s="279"/>
      <c r="F67" s="279"/>
      <c r="G67" s="279"/>
      <c r="H67" s="279"/>
      <c r="I67" s="279"/>
      <c r="J67" s="279"/>
      <c r="P67" s="101"/>
      <c r="S67" s="102"/>
      <c r="U67" s="102"/>
      <c r="V67" s="102"/>
      <c r="W67" s="102"/>
    </row>
    <row r="68" spans="1:23" s="97" customFormat="1" ht="25" customHeight="1">
      <c r="A68" s="279" t="s">
        <v>755</v>
      </c>
      <c r="B68" s="279"/>
      <c r="C68" s="279"/>
      <c r="D68" s="279"/>
      <c r="E68" s="279"/>
      <c r="F68" s="279"/>
      <c r="G68" s="279"/>
      <c r="H68" s="279"/>
      <c r="I68" s="279"/>
      <c r="J68" s="279"/>
      <c r="P68" s="101"/>
      <c r="S68" s="102"/>
      <c r="U68" s="102"/>
      <c r="V68" s="102"/>
      <c r="W68" s="102"/>
    </row>
    <row r="69" spans="1:23" s="97" customFormat="1" ht="29.25" customHeight="1">
      <c r="A69" s="279" t="s">
        <v>819</v>
      </c>
      <c r="B69" s="279"/>
      <c r="C69" s="279"/>
      <c r="D69" s="279"/>
      <c r="E69" s="279"/>
      <c r="F69" s="279"/>
      <c r="G69" s="279"/>
      <c r="H69" s="279"/>
      <c r="I69" s="279"/>
      <c r="J69" s="279"/>
      <c r="P69" s="101"/>
      <c r="S69" s="102"/>
      <c r="U69" s="102"/>
      <c r="V69" s="102"/>
      <c r="W69" s="102"/>
    </row>
    <row r="70" spans="1:23" s="97" customFormat="1" ht="28.5" customHeight="1">
      <c r="A70" s="279" t="s">
        <v>812</v>
      </c>
      <c r="B70" s="279"/>
      <c r="C70" s="279"/>
      <c r="D70" s="279"/>
      <c r="E70" s="279"/>
      <c r="F70" s="279"/>
      <c r="G70" s="279"/>
      <c r="H70" s="279"/>
      <c r="I70" s="279"/>
      <c r="J70" s="279"/>
      <c r="P70" s="101"/>
      <c r="S70" s="102"/>
      <c r="U70" s="102"/>
      <c r="V70" s="102"/>
      <c r="W70" s="102"/>
    </row>
    <row r="71" spans="1:23" s="97" customFormat="1" ht="25" customHeight="1">
      <c r="A71" s="279" t="s">
        <v>849</v>
      </c>
      <c r="B71" s="279"/>
      <c r="C71" s="279"/>
      <c r="D71" s="279"/>
      <c r="E71" s="279"/>
      <c r="F71" s="279"/>
      <c r="G71" s="279"/>
      <c r="H71" s="279"/>
      <c r="I71" s="279"/>
      <c r="J71" s="279"/>
      <c r="P71" s="101"/>
      <c r="S71" s="102"/>
      <c r="U71" s="102"/>
      <c r="V71" s="102"/>
      <c r="W71" s="102"/>
    </row>
    <row r="72" spans="1:23" s="97" customFormat="1" ht="25" customHeight="1">
      <c r="A72" s="279" t="s">
        <v>847</v>
      </c>
      <c r="B72" s="279"/>
      <c r="C72" s="279"/>
      <c r="D72" s="279"/>
      <c r="E72" s="279"/>
      <c r="F72" s="279"/>
      <c r="G72" s="279"/>
      <c r="H72" s="279"/>
      <c r="I72" s="279"/>
      <c r="J72" s="279"/>
      <c r="P72" s="101"/>
      <c r="S72" s="102"/>
      <c r="U72" s="102"/>
      <c r="V72" s="102"/>
      <c r="W72" s="102"/>
    </row>
    <row r="73" spans="1:23" s="97" customFormat="1" ht="25.5" customHeight="1">
      <c r="A73" s="279" t="s">
        <v>848</v>
      </c>
      <c r="B73" s="279"/>
      <c r="C73" s="279"/>
      <c r="D73" s="279"/>
      <c r="E73" s="279"/>
      <c r="F73" s="279"/>
      <c r="G73" s="279"/>
      <c r="H73" s="279"/>
      <c r="I73" s="279"/>
      <c r="J73" s="279"/>
      <c r="P73" s="101"/>
      <c r="S73" s="102"/>
      <c r="U73" s="102"/>
      <c r="V73" s="102"/>
      <c r="W73" s="102"/>
    </row>
    <row r="74" spans="1:23" s="97" customFormat="1" ht="35.25" customHeight="1">
      <c r="A74" s="279" t="s">
        <v>850</v>
      </c>
      <c r="B74" s="279"/>
      <c r="C74" s="279"/>
      <c r="D74" s="279"/>
      <c r="E74" s="279"/>
      <c r="F74" s="279"/>
      <c r="G74" s="279"/>
      <c r="H74" s="279"/>
      <c r="I74" s="279"/>
      <c r="J74" s="279"/>
      <c r="P74" s="101"/>
      <c r="S74" s="102"/>
      <c r="U74" s="102"/>
      <c r="V74" s="102"/>
      <c r="W74" s="102"/>
    </row>
  </sheetData>
  <sheetProtection algorithmName="SHA-512" hashValue="ImYeY+CVcidb1KNkOcVSKRb0c1EetB34Us2BLyrlfu7TDiAPEfhdlwhHW+ZHM96twXJR+P8F3KNe8Acg+Z+PfQ==" saltValue="7+RR3DX8GkXNCru0vmVvQg==" spinCount="100000" sheet="1" autoFilter="0"/>
  <mergeCells count="140">
    <mergeCell ref="A1:H1"/>
    <mergeCell ref="B3:I3"/>
    <mergeCell ref="T3:W3"/>
    <mergeCell ref="B4:K4"/>
    <mergeCell ref="V4:W4"/>
    <mergeCell ref="V5:W6"/>
    <mergeCell ref="X5:Y5"/>
    <mergeCell ref="A6:K6"/>
    <mergeCell ref="X6:Y6"/>
    <mergeCell ref="A8:A9"/>
    <mergeCell ref="B8:B9"/>
    <mergeCell ref="C8:C9"/>
    <mergeCell ref="D8:D9"/>
    <mergeCell ref="E8:F8"/>
    <mergeCell ref="G8:N8"/>
    <mergeCell ref="O8:S8"/>
    <mergeCell ref="O11:P11"/>
    <mergeCell ref="Q11:R11"/>
    <mergeCell ref="T11:U13"/>
    <mergeCell ref="O12:P12"/>
    <mergeCell ref="Q12:R12"/>
    <mergeCell ref="O13:P13"/>
    <mergeCell ref="Q13:R13"/>
    <mergeCell ref="T8:U9"/>
    <mergeCell ref="V8:W8"/>
    <mergeCell ref="O9:P9"/>
    <mergeCell ref="Q9:R9"/>
    <mergeCell ref="O10:P10"/>
    <mergeCell ref="Q10:R10"/>
    <mergeCell ref="T10:U10"/>
    <mergeCell ref="O14:P14"/>
    <mergeCell ref="Q14:R14"/>
    <mergeCell ref="T14:U59"/>
    <mergeCell ref="O15:P15"/>
    <mergeCell ref="Q15:R15"/>
    <mergeCell ref="O16:P16"/>
    <mergeCell ref="Q16:R16"/>
    <mergeCell ref="O17:P17"/>
    <mergeCell ref="Q17:R17"/>
    <mergeCell ref="O18:P18"/>
    <mergeCell ref="O22:P22"/>
    <mergeCell ref="Q22:R22"/>
    <mergeCell ref="O23:P23"/>
    <mergeCell ref="Q23:R23"/>
    <mergeCell ref="O24:P24"/>
    <mergeCell ref="Q24:R24"/>
    <mergeCell ref="Q18:R18"/>
    <mergeCell ref="O19:P19"/>
    <mergeCell ref="Q19:R19"/>
    <mergeCell ref="O20:P20"/>
    <mergeCell ref="Q20:R20"/>
    <mergeCell ref="O21:P21"/>
    <mergeCell ref="Q21:R21"/>
    <mergeCell ref="O28:P28"/>
    <mergeCell ref="Q28:R28"/>
    <mergeCell ref="O29:P29"/>
    <mergeCell ref="Q29:R29"/>
    <mergeCell ref="O30:P30"/>
    <mergeCell ref="Q30:R30"/>
    <mergeCell ref="O25:P25"/>
    <mergeCell ref="Q25:R25"/>
    <mergeCell ref="O26:P26"/>
    <mergeCell ref="Q26:R26"/>
    <mergeCell ref="O27:P27"/>
    <mergeCell ref="Q27:R27"/>
    <mergeCell ref="O34:P34"/>
    <mergeCell ref="Q34:R34"/>
    <mergeCell ref="O35:P35"/>
    <mergeCell ref="Q35:R35"/>
    <mergeCell ref="O36:P36"/>
    <mergeCell ref="Q36:R36"/>
    <mergeCell ref="O31:P31"/>
    <mergeCell ref="Q31:R31"/>
    <mergeCell ref="O32:P32"/>
    <mergeCell ref="Q32:R32"/>
    <mergeCell ref="O33:P33"/>
    <mergeCell ref="Q33:R33"/>
    <mergeCell ref="O40:P40"/>
    <mergeCell ref="Q40:R40"/>
    <mergeCell ref="O41:P41"/>
    <mergeCell ref="Q41:R41"/>
    <mergeCell ref="O42:P42"/>
    <mergeCell ref="Q42:R42"/>
    <mergeCell ref="O37:P37"/>
    <mergeCell ref="Q37:R37"/>
    <mergeCell ref="O38:P38"/>
    <mergeCell ref="Q38:R38"/>
    <mergeCell ref="O39:P39"/>
    <mergeCell ref="Q39:R39"/>
    <mergeCell ref="O46:P46"/>
    <mergeCell ref="Q46:R46"/>
    <mergeCell ref="O47:P47"/>
    <mergeCell ref="Q47:R47"/>
    <mergeCell ref="O48:P48"/>
    <mergeCell ref="Q48:R48"/>
    <mergeCell ref="O43:P43"/>
    <mergeCell ref="Q43:R43"/>
    <mergeCell ref="O44:P44"/>
    <mergeCell ref="Q44:R44"/>
    <mergeCell ref="O45:P45"/>
    <mergeCell ref="Q45:R45"/>
    <mergeCell ref="O52:P52"/>
    <mergeCell ref="Q52:R52"/>
    <mergeCell ref="O53:P53"/>
    <mergeCell ref="Q53:R53"/>
    <mergeCell ref="O54:P54"/>
    <mergeCell ref="Q54:R54"/>
    <mergeCell ref="O49:P49"/>
    <mergeCell ref="Q49:R49"/>
    <mergeCell ref="O50:P50"/>
    <mergeCell ref="Q50:R50"/>
    <mergeCell ref="O51:P51"/>
    <mergeCell ref="Q51:R51"/>
    <mergeCell ref="O58:P58"/>
    <mergeCell ref="Q58:R58"/>
    <mergeCell ref="O59:P59"/>
    <mergeCell ref="Q59:R59"/>
    <mergeCell ref="A60:F60"/>
    <mergeCell ref="O61:P61"/>
    <mergeCell ref="Q61:R61"/>
    <mergeCell ref="O55:P55"/>
    <mergeCell ref="Q55:R55"/>
    <mergeCell ref="O56:P56"/>
    <mergeCell ref="Q56:R56"/>
    <mergeCell ref="O57:P57"/>
    <mergeCell ref="Q57:R57"/>
    <mergeCell ref="A73:J73"/>
    <mergeCell ref="A74:J74"/>
    <mergeCell ref="A67:J67"/>
    <mergeCell ref="A68:J68"/>
    <mergeCell ref="A69:J69"/>
    <mergeCell ref="A70:J70"/>
    <mergeCell ref="A71:J71"/>
    <mergeCell ref="A72:J72"/>
    <mergeCell ref="T61:U61"/>
    <mergeCell ref="A62:J62"/>
    <mergeCell ref="A63:J63"/>
    <mergeCell ref="A64:J64"/>
    <mergeCell ref="A65:J65"/>
    <mergeCell ref="A66:J66"/>
  </mergeCells>
  <conditionalFormatting sqref="T61">
    <cfRule type="containsText" dxfId="31" priority="37" operator="containsText" text="ERROR: VERIFIQUEU % COFINANÇAMENT">
      <formula>NOT(ISERROR(SEARCH("ERROR: VERIFIQUEU % COFINANÇAMENT",T61)))</formula>
    </cfRule>
  </conditionalFormatting>
  <conditionalFormatting sqref="Z11:XFD11 A61:O61 Q61 V61 S61:T61 G8:T8 A1:V2 Q9 S9 A62 K62:V62 A7:V7 A6 X60:XFD1048576 X1:XFD4 A10:T10 A11:S59 V10:V59 A60:W60 Y12:XFD59 X11:X59 A5:V5 L6:U6 X7:XFD10 AA5:XFD5 X5:X6 Z6:XFD6 A75:V1048576 A63:V63 K64:V74 A3:T3 A4:U4 E9:O9">
    <cfRule type="cellIs" dxfId="30" priority="36" operator="equal">
      <formula>"ERROR"</formula>
    </cfRule>
  </conditionalFormatting>
  <conditionalFormatting sqref="P60">
    <cfRule type="cellIs" dxfId="29" priority="35" operator="notEqual">
      <formula>0.8</formula>
    </cfRule>
  </conditionalFormatting>
  <conditionalFormatting sqref="R60">
    <cfRule type="cellIs" dxfId="28" priority="34" operator="notEqual">
      <formula>0.2</formula>
    </cfRule>
  </conditionalFormatting>
  <conditionalFormatting sqref="U60">
    <cfRule type="cellIs" dxfId="27" priority="33" operator="lessThan">
      <formula>0.25</formula>
    </cfRule>
  </conditionalFormatting>
  <conditionalFormatting sqref="S11:S59 A11:O59 Q11:Q59 V11:V59">
    <cfRule type="cellIs" dxfId="26" priority="30" operator="equal">
      <formula>"ERROR"</formula>
    </cfRule>
  </conditionalFormatting>
  <conditionalFormatting sqref="T4">
    <cfRule type="cellIs" dxfId="25" priority="29" operator="equal">
      <formula>"ERROR"</formula>
    </cfRule>
  </conditionalFormatting>
  <conditionalFormatting sqref="U4">
    <cfRule type="cellIs" dxfId="24" priority="28" operator="equal">
      <formula>"ERROR"</formula>
    </cfRule>
  </conditionalFormatting>
  <conditionalFormatting sqref="T3">
    <cfRule type="cellIs" dxfId="23" priority="27" operator="equal">
      <formula>"ERROR"</formula>
    </cfRule>
  </conditionalFormatting>
  <conditionalFormatting sqref="G8:U8 L4:U4 A5:V5 Q9 S9:U9 A7:V7 A6 A10:T10 A11:S59 V10:V59 A60:W60 L3:T3 L6:U6 E9:O9">
    <cfRule type="containsText" dxfId="22" priority="26" operator="containsText" text="Cofinançament no pot ser superior a la despesa">
      <formula>NOT(ISERROR(SEARCH("Cofinançament no pot ser superior a la despesa",A3)))</formula>
    </cfRule>
  </conditionalFormatting>
  <conditionalFormatting sqref="W10:W59 W1:W2 W61:W1048576 W7">
    <cfRule type="cellIs" dxfId="21" priority="25" operator="equal">
      <formula>"ERROR"</formula>
    </cfRule>
  </conditionalFormatting>
  <conditionalFormatting sqref="W11:W59">
    <cfRule type="cellIs" dxfId="20" priority="24" operator="equal">
      <formula>"ERROR"</formula>
    </cfRule>
  </conditionalFormatting>
  <conditionalFormatting sqref="W10:W59 W7">
    <cfRule type="containsText" dxfId="19" priority="23" operator="containsText" text="Cofinançament no pot ser superior a la despesa">
      <formula>NOT(ISERROR(SEARCH("Cofinançament no pot ser superior a la despesa",W7)))</formula>
    </cfRule>
  </conditionalFormatting>
  <conditionalFormatting sqref="V8:V9">
    <cfRule type="cellIs" dxfId="18" priority="22" operator="equal">
      <formula>"ERROR"</formula>
    </cfRule>
  </conditionalFormatting>
  <conditionalFormatting sqref="V8:V9">
    <cfRule type="containsText" dxfId="17" priority="21" operator="containsText" text="Cofinançament no pot ser superior a la despesa">
      <formula>NOT(ISERROR(SEARCH("Cofinançament no pot ser superior a la despesa",V8)))</formula>
    </cfRule>
  </conditionalFormatting>
  <conditionalFormatting sqref="V4">
    <cfRule type="cellIs" dxfId="16" priority="18" operator="equal">
      <formula>"ERROR"</formula>
    </cfRule>
  </conditionalFormatting>
  <conditionalFormatting sqref="V4">
    <cfRule type="cellIs" dxfId="15" priority="17" operator="equal">
      <formula>"ERROR"</formula>
    </cfRule>
  </conditionalFormatting>
  <conditionalFormatting sqref="V4">
    <cfRule type="containsText" dxfId="14" priority="16" operator="containsText" text="Cofinançament no pot ser superior a la despesa">
      <formula>NOT(ISERROR(SEARCH("Cofinançament no pot ser superior a la despesa",V4)))</formula>
    </cfRule>
  </conditionalFormatting>
  <conditionalFormatting sqref="W9">
    <cfRule type="cellIs" dxfId="13" priority="2" operator="equal">
      <formula>"ERROR"</formula>
    </cfRule>
  </conditionalFormatting>
  <conditionalFormatting sqref="A64:J74">
    <cfRule type="cellIs" dxfId="12" priority="12" operator="equal">
      <formula>"ERROR"</formula>
    </cfRule>
  </conditionalFormatting>
  <conditionalFormatting sqref="W9">
    <cfRule type="containsText" dxfId="11" priority="1" operator="containsText" text="Cofinançament no pot ser superior a la despesa">
      <formula>NOT(ISERROR(SEARCH("Cofinançament no pot ser superior a la despesa",W9)))</formula>
    </cfRule>
  </conditionalFormatting>
  <conditionalFormatting sqref="A8:A9">
    <cfRule type="cellIs" dxfId="10" priority="11" operator="equal">
      <formula>"ERROR"</formula>
    </cfRule>
  </conditionalFormatting>
  <conditionalFormatting sqref="A8:A9">
    <cfRule type="cellIs" dxfId="9" priority="10" operator="equal">
      <formula>"ERROR"</formula>
    </cfRule>
  </conditionalFormatting>
  <conditionalFormatting sqref="A8:A9">
    <cfRule type="containsText" dxfId="8" priority="9" operator="containsText" text="Cofinançament no pot ser superior a la despesa">
      <formula>NOT(ISERROR(SEARCH("Cofinançament no pot ser superior a la despesa",A8)))</formula>
    </cfRule>
  </conditionalFormatting>
  <conditionalFormatting sqref="B8:B9">
    <cfRule type="cellIs" dxfId="7" priority="8" operator="equal">
      <formula>"ERROR"</formula>
    </cfRule>
  </conditionalFormatting>
  <conditionalFormatting sqref="B8:B9">
    <cfRule type="cellIs" dxfId="6" priority="7" operator="equal">
      <formula>"ERROR"</formula>
    </cfRule>
  </conditionalFormatting>
  <conditionalFormatting sqref="B8:B9">
    <cfRule type="containsText" dxfId="5" priority="6" operator="containsText" text="Cofinançament no pot ser superior a la despesa">
      <formula>NOT(ISERROR(SEARCH("Cofinançament no pot ser superior a la despesa",B8)))</formula>
    </cfRule>
  </conditionalFormatting>
  <conditionalFormatting sqref="C8:D9">
    <cfRule type="cellIs" dxfId="4" priority="5" operator="equal">
      <formula>"ERROR"</formula>
    </cfRule>
  </conditionalFormatting>
  <conditionalFormatting sqref="C8:D9">
    <cfRule type="cellIs" dxfId="3" priority="4" operator="equal">
      <formula>"ERROR"</formula>
    </cfRule>
  </conditionalFormatting>
  <conditionalFormatting sqref="C8:D9">
    <cfRule type="containsText" dxfId="2" priority="3" operator="containsText" text="Cofinançament no pot ser superior a la despesa">
      <formula>NOT(ISERROR(SEARCH("Cofinançament no pot ser superior a la despesa",C8)))</formula>
    </cfRule>
  </conditionalFormatting>
  <dataValidations count="3">
    <dataValidation type="decimal" operator="greaterThanOrEqual" allowBlank="1" showInputMessage="1" showErrorMessage="1" sqref="H10:O59 Q10:Q59 T10">
      <formula1>0</formula1>
    </dataValidation>
    <dataValidation type="date" allowBlank="1" showInputMessage="1" showErrorMessage="1" error="Les dates de les actuacions han d'estar compreses entre el 01/07/2023 i el 30/06/2024" sqref="E10:F59">
      <formula1>45108</formula1>
      <formula2>45473</formula2>
    </dataValidation>
    <dataValidation allowBlank="1" showInputMessage="1" showErrorMessage="1" error="Les dates de les actuacions han d'estar compreses entre el 01/07/2023 i el 30/06/2024" sqref="G10:G59"/>
  </dataValidations>
  <hyperlinks>
    <hyperlink ref="A3" location="'RESUM I PRESSUPOST EIX D'!A63" display="ENTITAT SOL·LICITANT (1)"/>
    <hyperlink ref="A8:A9" location="'RESUM I PRESSUPOST EIX D'!A64" display="Objectius específics (2)"/>
    <hyperlink ref="B8:B9" location="'RESUM I PRESSUPOST EIX D'!A65" display="Actuació (3)"/>
    <hyperlink ref="C8:C9" location="'RESUM I PRESSUPOST EIX D'!A66" display="Resultats esperats (4)"/>
    <hyperlink ref="D8:D9" location="'RESUM I PRESSUPOST EIX D'!A67" display="Productes finals (5)"/>
    <hyperlink ref="F9" location="'RESUM I PRESSUPOST EIX D'!A68" display="'RESUM I PRESSUPOST EIX D'!A68"/>
    <hyperlink ref="H9" location="'RESUM I PRESSUPOST EIX D'!A70" display="Servei professional (8)"/>
    <hyperlink ref="A4" location="'RESUM I PRESSUPOST EIX D'!A63" display="NOM DEL PROJECTE (1)"/>
    <hyperlink ref="J3" location="'RESUM I PRESSUPOST EIX C'!A63" display="NIF (1)"/>
    <hyperlink ref="I9" location="'RESUM I PRESSUPOST EIX D'!A70" display="Despeses de personal (8)"/>
    <hyperlink ref="J9" location="'RESUM I PRESSUPOST EIX D'!A70" display="Assegurances (8)"/>
    <hyperlink ref="K9" location="'RESUM I PRESSUPOST EIX D'!A70" display="Desplaçaments (8)"/>
    <hyperlink ref="L9" location="'RESUM I PRESSUPOST EIX D'!A70" display="Indirectes (8)"/>
    <hyperlink ref="M9" location="'RESUM I PRESSUPOST EIX D'!A70" display="Servei General (8)"/>
    <hyperlink ref="N9" location="'RESUM I PRESSUPOST EIX D'!A70" display="Altres (8)"/>
    <hyperlink ref="T8:U9" location="'RESUM I PRESSUPOST EIX D'!A71" display="'RESUM I PRESSUPOST EIX D'!A71"/>
    <hyperlink ref="A63:J63" location="'RESUM I PRESSUPOST EIX D'!A3" display="(1) Entitat sol·licitant, NIF i Nom del projecte:Empleneu les dades de l'entitat sol·licitant. Aquestes dades es clonaran als fulls de dades laborals i econòmiques."/>
    <hyperlink ref="A64:J64" location="'RESUM I PRESSUPOST EIX D'!A9" display="(2) Objectius específics: Indiqueu de forma concisa els títols de cada un dels objectius específics que us proposeu assolir amb el projecte. Han de ser breus i han de coincidicir amb els que s'han informat a la memòria del projecte (Apartat 1. Descripció "/>
    <hyperlink ref="A65:J65" location="'RESUM I PRESSUPOST EIX D'!B9" display="(3) Actuació: Indiqueu de forma concisa els títols de cada una de les actuacions que es duran a terme per assolir cada objectiu específic (una actuació per cel·la). Han de ser breus i han de coincidir amb les descrites per a cada objetiu específic a la me"/>
    <hyperlink ref="A66:J66" location="'RESUM I PRESSUPOST EIX D'!C9" display="(4) Resultats esperats: Indiqueu de forma concisa els resultats que espereu obtenir a través de l'execució de cada actuació (un resultat per cel·la). Han de ser breus i han de coincidir amb els que s'han informat a la memòria del projecte (Apartat 1. Desc"/>
    <hyperlink ref="A67:J67" location="'RESUM I PRESSUPOST EIX D'!D9" display="(5) Productes finals: Indiqueu de forma concisa els productes resultants de cada actuació: eines, recursos o materials que generarà. Han de ser breus i han de ser coherents amb els informats a la memòria del projecte (Apartat 11. Eines, recursos o materia"/>
    <hyperlink ref="A68:J68" location="'RESUM I PRESSUPOST EIX D'!E9" display="(6) Data d'inici i final de l'acció: Indicar la data d'inici de les actuacions i de fi de les mateixes (compreses entre l'1 de juliol de 2023 i el 30 de juny de 2024)."/>
    <hyperlink ref="A70:J70" location="'RESUM I PRESSUPOST EIX D'!H9" display="(8) Despesa Corrent (Columnes H a N): Escollir aquesta opció per les despeses corrents recollides a l'apartat 6 de l'annex 1 de l'Ordre EMT/167/2021, de 2 d'agost, com per exemple remuneracions del personal, desplaçaments, estudi de viabilitat, lloguer, e"/>
    <hyperlink ref="A69:J69" location="'RESUM I PRESSUPOST EIX D'!G9" display="(7) Despeses d'Inversió: Escollir aquesta opció per les inversions corresponents a partides de l'immobilitzat, amb excepció de les construccions i d'altres que no responguin estrictament i inequívocament a la finalitat del projecte."/>
    <hyperlink ref="A71:J71" location="'RESUM I PRESSUPOST EIX D'!T9" display="(9) Import total cofinançament. El cofinançament ha de suposar un mínim d'un 25% de l'import del projecte."/>
    <hyperlink ref="G9" location="'RESUM I PRESSUPOST EIX D'!A69" display="Despeses d'inversió (7)"/>
    <hyperlink ref="E9" location="'RESUM I PRESSUPOST EIX D'!A68" display="'RESUM I PRESSUPOST EIX D'!A68"/>
    <hyperlink ref="A72:J72" location="'RESUM I PRESSUPOST EIX D'!V9" display="(10) Import subvenció sol·licitada per cada actuació: (columna V):  informeu de l'import que sol·liciteu de la despesa corrent, tenint en compte si la esteu cofinançant en part o totalment.  "/>
    <hyperlink ref="V9" location="'RESUM I PRESSUPOST EIX D'!A72" display="Import subvenció sol·licitada despesa corrent (10)"/>
    <hyperlink ref="W9" location="'RESUM I PRESSUPOST EIX D'!A73" display="Import subvenció sol·licitada inversió (11)"/>
    <hyperlink ref="A73:J73" location="'RESUM I PRESSUPOST EIX D'!W9" display="(11) Import subvenció sol·licitada per cada actuació: (columna W):  informeu de l'import que sol·liciteu de la despesa d'inversió, tenint en compte si la esteu cofinançant en part o totalment."/>
    <hyperlink ref="V4:W4" location="'RESUM I PRESSUPOST EIX D'!A74" display="Import  total subvenció sol·licitada (12)"/>
    <hyperlink ref="A74:J74" location="'RESUM I PRESSUPOST EIX D'!V4" display="(12) Import subvenció sol·licitada: Comproveu que l'import total de la subvenció sol·licitada coincideix amb el del formulari de sol·licitud. L'import sol·licitat mantindrà una proporció de 80% d'inversió i 20% de despesa corrent. Això ho heu de comprovar"/>
  </hyperlinks>
  <pageMargins left="0.70866141732283472" right="0.70866141732283472" top="0.94488188976377963" bottom="0.74803149606299213" header="0.31496062992125984" footer="0.31496062992125984"/>
  <pageSetup paperSize="9" scale="1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B4C6E7"/>
    <pageSetUpPr fitToPage="1"/>
  </sheetPr>
  <dimension ref="A1:AJ63"/>
  <sheetViews>
    <sheetView tabSelected="1" zoomScale="90" zoomScaleNormal="90" workbookViewId="0">
      <selection activeCell="Q28" sqref="Q28"/>
    </sheetView>
  </sheetViews>
  <sheetFormatPr defaultColWidth="8.54296875" defaultRowHeight="14.5"/>
  <cols>
    <col min="1" max="1" width="8.54296875" style="30"/>
    <col min="2" max="2" width="18.54296875" style="30" customWidth="1"/>
    <col min="3" max="3" width="12.1796875" style="30" customWidth="1"/>
    <col min="4" max="4" width="11.81640625" style="30" customWidth="1"/>
    <col min="5" max="5" width="13.54296875" style="30" customWidth="1"/>
    <col min="6" max="12" width="8.54296875" style="30"/>
    <col min="13" max="13" width="10.453125" style="30" customWidth="1"/>
    <col min="14" max="17" width="8.54296875" style="30"/>
    <col min="18" max="18" width="12.1796875" style="30" customWidth="1"/>
    <col min="19" max="19" width="9.54296875" style="30" customWidth="1"/>
    <col min="20" max="22" width="8.54296875" style="30"/>
    <col min="23" max="23" width="9.81640625" style="30" customWidth="1"/>
    <col min="24" max="24" width="8.54296875" style="30"/>
    <col min="25" max="30" width="9.7265625" style="30" customWidth="1"/>
    <col min="31" max="31" width="10.54296875" style="30" hidden="1" customWidth="1"/>
    <col min="32" max="35" width="8.54296875" style="30" hidden="1" customWidth="1"/>
    <col min="36" max="16384" width="8.54296875" style="30"/>
  </cols>
  <sheetData>
    <row r="1" spans="1:36">
      <c r="A1" s="313" t="s">
        <v>695</v>
      </c>
      <c r="B1" s="313"/>
      <c r="C1" s="313"/>
      <c r="D1" s="313"/>
      <c r="E1" s="313"/>
      <c r="F1" s="313"/>
      <c r="G1" s="314"/>
      <c r="H1" s="314"/>
      <c r="I1" s="314"/>
      <c r="J1" s="314"/>
      <c r="K1" s="314"/>
      <c r="L1" s="314"/>
      <c r="M1" s="314"/>
      <c r="N1" s="314"/>
      <c r="O1" s="7"/>
      <c r="P1" s="7"/>
      <c r="Q1" s="7"/>
      <c r="R1" s="7"/>
      <c r="S1" s="7"/>
      <c r="T1" s="299" t="s">
        <v>859</v>
      </c>
      <c r="U1" s="299"/>
      <c r="V1" s="7"/>
      <c r="W1" s="7"/>
      <c r="X1" s="7"/>
      <c r="AD1" s="7"/>
    </row>
    <row r="2" spans="1:36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AD2" s="7"/>
    </row>
    <row r="3" spans="1:36">
      <c r="A3" s="315" t="s">
        <v>687</v>
      </c>
      <c r="B3" s="315"/>
      <c r="C3" s="316">
        <f>IF('RESUM I PRESSUPOST EIXOS A,B, E'!B3&lt;&gt;"",'RESUM I PRESSUPOST EIXOS A,B, E'!B3,IF('RESUM I PRESSUPOST EIX D'!B3&lt;&gt;"",'RESUM I PRESSUPOST EIX D'!B3,'RESUM I PRESSUPOST EIX C'!B3))</f>
        <v>0</v>
      </c>
      <c r="D3" s="316"/>
      <c r="E3" s="316"/>
      <c r="F3" s="316"/>
      <c r="G3" s="316"/>
      <c r="H3" s="316"/>
      <c r="I3" s="316"/>
      <c r="J3" s="316"/>
      <c r="K3" s="316"/>
      <c r="L3" s="154" t="s">
        <v>688</v>
      </c>
      <c r="M3" s="37">
        <f>IF('RESUM I PRESSUPOST EIXOS A,B, E'!F3&lt;&gt;"",'RESUM I PRESSUPOST EIXOS A,B, E'!F3,IF('RESUM I PRESSUPOST EIX D'!K3&lt;&gt;"",'RESUM I PRESSUPOST EIX D'!K3,'RESUM I PRESSUPOST EIX C'!K3))</f>
        <v>0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AD3" s="7"/>
    </row>
    <row r="4" spans="1:36">
      <c r="A4" s="315" t="s">
        <v>689</v>
      </c>
      <c r="B4" s="315"/>
      <c r="C4" s="317">
        <f>IF('RESUM I PRESSUPOST EIXOS A,B, E'!B4&lt;&gt;"",'RESUM I PRESSUPOST EIXOS A,B, E'!B4,IF('RESUM I PRESSUPOST EIX D'!B4&lt;&gt;"",'RESUM I PRESSUPOST EIX D'!B4,'RESUM I PRESSUPOST EIX C'!B4))</f>
        <v>0</v>
      </c>
      <c r="D4" s="317"/>
      <c r="E4" s="317"/>
      <c r="F4" s="317"/>
      <c r="G4" s="317"/>
      <c r="H4" s="317"/>
      <c r="I4" s="317"/>
      <c r="J4" s="317"/>
      <c r="K4" s="317"/>
      <c r="L4" s="317"/>
      <c r="M4" s="31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AD4" s="7"/>
    </row>
    <row r="5" spans="1:36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AD5" s="7"/>
    </row>
    <row r="6" spans="1:36" ht="15" customHeight="1">
      <c r="A6" s="341" t="s">
        <v>696</v>
      </c>
      <c r="B6" s="228" t="s">
        <v>800</v>
      </c>
      <c r="C6" s="228" t="s">
        <v>781</v>
      </c>
      <c r="D6" s="228" t="s">
        <v>790</v>
      </c>
      <c r="E6" s="228" t="s">
        <v>782</v>
      </c>
      <c r="F6" s="331" t="s">
        <v>783</v>
      </c>
      <c r="G6" s="332"/>
      <c r="H6" s="332"/>
      <c r="I6" s="332"/>
      <c r="J6" s="332"/>
      <c r="K6" s="332"/>
      <c r="L6" s="332"/>
      <c r="M6" s="332"/>
      <c r="N6" s="332"/>
      <c r="O6" s="332"/>
      <c r="P6" s="332"/>
      <c r="Q6" s="333"/>
      <c r="R6" s="312" t="s">
        <v>718</v>
      </c>
      <c r="S6" s="228" t="s">
        <v>786</v>
      </c>
      <c r="T6" s="310"/>
      <c r="U6" s="319"/>
      <c r="V6" s="228" t="s">
        <v>787</v>
      </c>
      <c r="W6" s="310"/>
      <c r="X6" s="310"/>
      <c r="Y6" s="300" t="s">
        <v>788</v>
      </c>
      <c r="Z6" s="301"/>
      <c r="AA6" s="301"/>
      <c r="AB6" s="301"/>
      <c r="AC6" s="302"/>
      <c r="AD6" s="337" t="s">
        <v>789</v>
      </c>
      <c r="AE6" s="340" t="s">
        <v>691</v>
      </c>
      <c r="AF6" s="318" t="s">
        <v>692</v>
      </c>
      <c r="AG6" s="318" t="s">
        <v>709</v>
      </c>
      <c r="AH6" s="318" t="s">
        <v>693</v>
      </c>
      <c r="AI6" s="318" t="s">
        <v>710</v>
      </c>
      <c r="AJ6" s="90"/>
    </row>
    <row r="7" spans="1:36" ht="15.75" customHeight="1">
      <c r="A7" s="342"/>
      <c r="B7" s="309"/>
      <c r="C7" s="309"/>
      <c r="D7" s="309"/>
      <c r="E7" s="309"/>
      <c r="F7" s="334"/>
      <c r="G7" s="335"/>
      <c r="H7" s="335"/>
      <c r="I7" s="335"/>
      <c r="J7" s="335"/>
      <c r="K7" s="335"/>
      <c r="L7" s="335"/>
      <c r="M7" s="335"/>
      <c r="N7" s="335"/>
      <c r="O7" s="335"/>
      <c r="P7" s="335"/>
      <c r="Q7" s="336"/>
      <c r="R7" s="312"/>
      <c r="S7" s="309"/>
      <c r="T7" s="311"/>
      <c r="U7" s="320"/>
      <c r="V7" s="309"/>
      <c r="W7" s="311"/>
      <c r="X7" s="311"/>
      <c r="Y7" s="303"/>
      <c r="Z7" s="304"/>
      <c r="AA7" s="304"/>
      <c r="AB7" s="304"/>
      <c r="AC7" s="305"/>
      <c r="AD7" s="338"/>
      <c r="AE7" s="340"/>
      <c r="AF7" s="318"/>
      <c r="AG7" s="318"/>
      <c r="AH7" s="318"/>
      <c r="AI7" s="318"/>
      <c r="AJ7" s="90"/>
    </row>
    <row r="8" spans="1:36">
      <c r="A8" s="342"/>
      <c r="B8" s="309"/>
      <c r="C8" s="309"/>
      <c r="D8" s="309"/>
      <c r="E8" s="309"/>
      <c r="F8" s="323" t="s">
        <v>784</v>
      </c>
      <c r="G8" s="324"/>
      <c r="H8" s="324"/>
      <c r="I8" s="324"/>
      <c r="J8" s="324"/>
      <c r="K8" s="325"/>
      <c r="L8" s="326" t="s">
        <v>785</v>
      </c>
      <c r="M8" s="324"/>
      <c r="N8" s="324"/>
      <c r="O8" s="324"/>
      <c r="P8" s="324"/>
      <c r="Q8" s="325"/>
      <c r="R8" s="312"/>
      <c r="S8" s="309"/>
      <c r="T8" s="311"/>
      <c r="U8" s="320"/>
      <c r="V8" s="309"/>
      <c r="W8" s="311"/>
      <c r="X8" s="311"/>
      <c r="Y8" s="303"/>
      <c r="Z8" s="304"/>
      <c r="AA8" s="304"/>
      <c r="AB8" s="304"/>
      <c r="AC8" s="305"/>
      <c r="AD8" s="338"/>
      <c r="AE8" s="340"/>
      <c r="AF8" s="318"/>
      <c r="AG8" s="318"/>
      <c r="AH8" s="318"/>
      <c r="AI8" s="318"/>
      <c r="AJ8" s="90"/>
    </row>
    <row r="9" spans="1:36">
      <c r="A9" s="342"/>
      <c r="B9" s="309"/>
      <c r="C9" s="309"/>
      <c r="D9" s="309"/>
      <c r="E9" s="309"/>
      <c r="F9" s="327" t="s">
        <v>698</v>
      </c>
      <c r="G9" s="328"/>
      <c r="H9" s="328"/>
      <c r="I9" s="328" t="s">
        <v>699</v>
      </c>
      <c r="J9" s="328"/>
      <c r="K9" s="329"/>
      <c r="L9" s="330" t="s">
        <v>698</v>
      </c>
      <c r="M9" s="328"/>
      <c r="N9" s="328"/>
      <c r="O9" s="328" t="s">
        <v>699</v>
      </c>
      <c r="P9" s="328"/>
      <c r="Q9" s="329"/>
      <c r="R9" s="312"/>
      <c r="S9" s="229"/>
      <c r="T9" s="321"/>
      <c r="U9" s="322"/>
      <c r="V9" s="309"/>
      <c r="W9" s="311"/>
      <c r="X9" s="311"/>
      <c r="Y9" s="306" t="s">
        <v>729</v>
      </c>
      <c r="Z9" s="307"/>
      <c r="AA9" s="306" t="s">
        <v>728</v>
      </c>
      <c r="AB9" s="308"/>
      <c r="AC9" s="139"/>
      <c r="AD9" s="338"/>
      <c r="AE9" s="340"/>
      <c r="AF9" s="318"/>
      <c r="AG9" s="318"/>
      <c r="AH9" s="318"/>
      <c r="AI9" s="318"/>
      <c r="AJ9" s="90"/>
    </row>
    <row r="10" spans="1:36" ht="25.4" customHeight="1">
      <c r="A10" s="343"/>
      <c r="B10" s="309"/>
      <c r="C10" s="309"/>
      <c r="D10" s="309"/>
      <c r="E10" s="229"/>
      <c r="F10" s="140" t="s">
        <v>700</v>
      </c>
      <c r="G10" s="141" t="s">
        <v>701</v>
      </c>
      <c r="H10" s="142" t="s">
        <v>702</v>
      </c>
      <c r="I10" s="142" t="s">
        <v>700</v>
      </c>
      <c r="J10" s="141" t="s">
        <v>701</v>
      </c>
      <c r="K10" s="143" t="s">
        <v>702</v>
      </c>
      <c r="L10" s="144" t="s">
        <v>700</v>
      </c>
      <c r="M10" s="141" t="s">
        <v>701</v>
      </c>
      <c r="N10" s="142" t="s">
        <v>702</v>
      </c>
      <c r="O10" s="142" t="s">
        <v>700</v>
      </c>
      <c r="P10" s="141" t="s">
        <v>701</v>
      </c>
      <c r="Q10" s="143" t="s">
        <v>702</v>
      </c>
      <c r="R10" s="312"/>
      <c r="S10" s="145" t="s">
        <v>703</v>
      </c>
      <c r="T10" s="145" t="s">
        <v>704</v>
      </c>
      <c r="U10" s="145" t="s">
        <v>705</v>
      </c>
      <c r="V10" s="145" t="s">
        <v>706</v>
      </c>
      <c r="W10" s="145" t="s">
        <v>707</v>
      </c>
      <c r="X10" s="146" t="s">
        <v>705</v>
      </c>
      <c r="Y10" s="147" t="s">
        <v>703</v>
      </c>
      <c r="Z10" s="148" t="s">
        <v>730</v>
      </c>
      <c r="AA10" s="147" t="s">
        <v>706</v>
      </c>
      <c r="AB10" s="149" t="s">
        <v>707</v>
      </c>
      <c r="AC10" s="150" t="s">
        <v>694</v>
      </c>
      <c r="AD10" s="339"/>
      <c r="AE10" s="340"/>
      <c r="AF10" s="318"/>
      <c r="AG10" s="318"/>
      <c r="AH10" s="318"/>
      <c r="AI10" s="318"/>
      <c r="AJ10" s="90"/>
    </row>
    <row r="11" spans="1:36">
      <c r="A11" s="18">
        <v>1</v>
      </c>
      <c r="B11" s="45">
        <f>C3</f>
        <v>0</v>
      </c>
      <c r="C11" s="37">
        <f>M3</f>
        <v>0</v>
      </c>
      <c r="D11" s="50"/>
      <c r="E11" s="32" t="s">
        <v>7</v>
      </c>
      <c r="F11" s="53"/>
      <c r="G11" s="54"/>
      <c r="H11" s="54"/>
      <c r="I11" s="54"/>
      <c r="J11" s="54"/>
      <c r="K11" s="55"/>
      <c r="L11" s="56"/>
      <c r="M11" s="57"/>
      <c r="N11" s="57"/>
      <c r="O11" s="57"/>
      <c r="P11" s="57"/>
      <c r="Q11" s="58"/>
      <c r="R11" s="22">
        <f>SUM(F11:Q11)</f>
        <v>0</v>
      </c>
      <c r="S11" s="65"/>
      <c r="T11" s="65"/>
      <c r="U11" s="33">
        <f>IF(S11+T11=R11,R11, "ERROR")</f>
        <v>0</v>
      </c>
      <c r="V11" s="65"/>
      <c r="W11" s="65"/>
      <c r="X11" s="67">
        <f>IF(V11+W11=R11,R11, "ERROR")</f>
        <v>0</v>
      </c>
      <c r="Y11" s="69"/>
      <c r="Z11" s="79"/>
      <c r="AA11" s="80"/>
      <c r="AB11" s="81"/>
      <c r="AC11" s="88">
        <f t="shared" ref="AC11:AC12" si="0">IF((Y11+Z11)=(AA11+AB11),IF((Y11+Z11)&lt;=R11,(Y11+Z11),"ERROR"),"ERROR")</f>
        <v>0</v>
      </c>
      <c r="AD11" s="85"/>
      <c r="AE11" s="75">
        <f>+'DADES ECONÒMIQUES'!D11</f>
        <v>0</v>
      </c>
      <c r="AF11" s="75">
        <f>+'DADES ECONÒMIQUES'!E11</f>
        <v>0</v>
      </c>
      <c r="AG11" s="76">
        <f>+'DADES ECONÒMIQUES'!F11</f>
        <v>0</v>
      </c>
      <c r="AH11" s="75">
        <f>+'DADES ECONÒMIQUES'!G11</f>
        <v>0</v>
      </c>
      <c r="AI11" s="75">
        <f>+'DADES ECONÒMIQUES'!H11</f>
        <v>0</v>
      </c>
    </row>
    <row r="12" spans="1:36">
      <c r="A12" s="18">
        <v>2</v>
      </c>
      <c r="B12" s="48"/>
      <c r="C12" s="49"/>
      <c r="D12" s="50"/>
      <c r="E12" s="32" t="s">
        <v>11</v>
      </c>
      <c r="F12" s="59"/>
      <c r="G12" s="60"/>
      <c r="H12" s="60"/>
      <c r="I12" s="60"/>
      <c r="J12" s="60"/>
      <c r="K12" s="61"/>
      <c r="L12" s="62"/>
      <c r="M12" s="63"/>
      <c r="N12" s="63"/>
      <c r="O12" s="63"/>
      <c r="P12" s="63"/>
      <c r="Q12" s="64"/>
      <c r="R12" s="22">
        <f t="shared" ref="R12:R30" si="1">SUM(F12:Q12)</f>
        <v>0</v>
      </c>
      <c r="S12" s="47"/>
      <c r="T12" s="47"/>
      <c r="U12" s="33">
        <f t="shared" ref="U12:U30" si="2">IF(S12+T12=R12,R12, "ERROR")</f>
        <v>0</v>
      </c>
      <c r="V12" s="47"/>
      <c r="W12" s="47"/>
      <c r="X12" s="67">
        <f t="shared" ref="X12:X30" si="3">IF(V12+W12=R12,R12, "ERROR")</f>
        <v>0</v>
      </c>
      <c r="Y12" s="70"/>
      <c r="Z12" s="79"/>
      <c r="AA12" s="80"/>
      <c r="AB12" s="81"/>
      <c r="AC12" s="88">
        <f t="shared" si="0"/>
        <v>0</v>
      </c>
      <c r="AD12" s="86"/>
      <c r="AE12" s="75">
        <f>+'DADES ECONÒMIQUES'!D12</f>
        <v>0</v>
      </c>
      <c r="AF12" s="75">
        <f>+'DADES ECONÒMIQUES'!E12</f>
        <v>0</v>
      </c>
      <c r="AG12" s="76">
        <f>+'DADES ECONÒMIQUES'!F12</f>
        <v>0</v>
      </c>
      <c r="AH12" s="75">
        <f>+'DADES ECONÒMIQUES'!G12</f>
        <v>0</v>
      </c>
      <c r="AI12" s="75">
        <f>+'DADES ECONÒMIQUES'!H12</f>
        <v>0</v>
      </c>
    </row>
    <row r="13" spans="1:36">
      <c r="A13" s="18">
        <v>3</v>
      </c>
      <c r="B13" s="48"/>
      <c r="C13" s="49"/>
      <c r="D13" s="50"/>
      <c r="E13" s="32" t="s">
        <v>11</v>
      </c>
      <c r="F13" s="59"/>
      <c r="G13" s="60"/>
      <c r="H13" s="60"/>
      <c r="I13" s="60"/>
      <c r="J13" s="60"/>
      <c r="K13" s="61"/>
      <c r="L13" s="62"/>
      <c r="M13" s="63"/>
      <c r="N13" s="63"/>
      <c r="O13" s="63"/>
      <c r="P13" s="63"/>
      <c r="Q13" s="64"/>
      <c r="R13" s="22">
        <f t="shared" si="1"/>
        <v>0</v>
      </c>
      <c r="S13" s="47"/>
      <c r="T13" s="47"/>
      <c r="U13" s="33">
        <f t="shared" si="2"/>
        <v>0</v>
      </c>
      <c r="V13" s="47"/>
      <c r="W13" s="47"/>
      <c r="X13" s="67">
        <f t="shared" si="3"/>
        <v>0</v>
      </c>
      <c r="Y13" s="70"/>
      <c r="Z13" s="79"/>
      <c r="AA13" s="80"/>
      <c r="AB13" s="81"/>
      <c r="AC13" s="88">
        <f>IF((Y13+Z13)=(AA13+AB13),IF((Y13+Z13)&lt;=R13,(Y13+Z13),"ERROR"),"ERROR")</f>
        <v>0</v>
      </c>
      <c r="AD13" s="86"/>
      <c r="AE13" s="75">
        <f>+'DADES ECONÒMIQUES'!D13</f>
        <v>0</v>
      </c>
      <c r="AF13" s="75">
        <f>+'DADES ECONÒMIQUES'!E13</f>
        <v>0</v>
      </c>
      <c r="AG13" s="76">
        <f>+'DADES ECONÒMIQUES'!F13</f>
        <v>0</v>
      </c>
      <c r="AH13" s="75">
        <f>+'DADES ECONÒMIQUES'!G13</f>
        <v>0</v>
      </c>
      <c r="AI13" s="75">
        <f>+'DADES ECONÒMIQUES'!H13</f>
        <v>0</v>
      </c>
    </row>
    <row r="14" spans="1:36">
      <c r="A14" s="18">
        <v>4</v>
      </c>
      <c r="B14" s="48"/>
      <c r="C14" s="49"/>
      <c r="D14" s="50"/>
      <c r="E14" s="32" t="s">
        <v>11</v>
      </c>
      <c r="F14" s="59"/>
      <c r="G14" s="60"/>
      <c r="H14" s="60"/>
      <c r="I14" s="60"/>
      <c r="J14" s="60"/>
      <c r="K14" s="61"/>
      <c r="L14" s="62"/>
      <c r="M14" s="63"/>
      <c r="N14" s="63"/>
      <c r="O14" s="63"/>
      <c r="P14" s="63"/>
      <c r="Q14" s="64"/>
      <c r="R14" s="22">
        <f t="shared" si="1"/>
        <v>0</v>
      </c>
      <c r="S14" s="47"/>
      <c r="T14" s="47"/>
      <c r="U14" s="33">
        <f t="shared" si="2"/>
        <v>0</v>
      </c>
      <c r="V14" s="47"/>
      <c r="W14" s="47"/>
      <c r="X14" s="67">
        <f t="shared" si="3"/>
        <v>0</v>
      </c>
      <c r="Y14" s="70"/>
      <c r="Z14" s="79"/>
      <c r="AA14" s="80"/>
      <c r="AB14" s="81"/>
      <c r="AC14" s="88">
        <f t="shared" ref="AC14:AC30" si="4">IF((Y14+Z14)=(AA14+AB14),IF((Y14+Z14)&lt;=R14,(Y14+Z14),"ERROR"),"ERROR")</f>
        <v>0</v>
      </c>
      <c r="AD14" s="86"/>
      <c r="AE14" s="75">
        <f>+'DADES ECONÒMIQUES'!D14</f>
        <v>0</v>
      </c>
      <c r="AF14" s="75">
        <f>+'DADES ECONÒMIQUES'!E14</f>
        <v>0</v>
      </c>
      <c r="AG14" s="76">
        <f>+'DADES ECONÒMIQUES'!F14</f>
        <v>0</v>
      </c>
      <c r="AH14" s="75">
        <f>+'DADES ECONÒMIQUES'!G14</f>
        <v>0</v>
      </c>
      <c r="AI14" s="75">
        <f>+'DADES ECONÒMIQUES'!H14</f>
        <v>0</v>
      </c>
    </row>
    <row r="15" spans="1:36">
      <c r="A15" s="18">
        <v>5</v>
      </c>
      <c r="B15" s="48"/>
      <c r="C15" s="49"/>
      <c r="D15" s="50"/>
      <c r="E15" s="32" t="s">
        <v>11</v>
      </c>
      <c r="F15" s="59"/>
      <c r="G15" s="60"/>
      <c r="H15" s="60"/>
      <c r="I15" s="60"/>
      <c r="J15" s="60"/>
      <c r="K15" s="61"/>
      <c r="L15" s="62"/>
      <c r="M15" s="63"/>
      <c r="N15" s="63"/>
      <c r="O15" s="63"/>
      <c r="P15" s="63"/>
      <c r="Q15" s="64"/>
      <c r="R15" s="22">
        <f t="shared" si="1"/>
        <v>0</v>
      </c>
      <c r="S15" s="47"/>
      <c r="T15" s="47"/>
      <c r="U15" s="33">
        <f t="shared" si="2"/>
        <v>0</v>
      </c>
      <c r="V15" s="47"/>
      <c r="W15" s="47"/>
      <c r="X15" s="67">
        <f t="shared" si="3"/>
        <v>0</v>
      </c>
      <c r="Y15" s="70"/>
      <c r="Z15" s="79"/>
      <c r="AA15" s="80"/>
      <c r="AB15" s="81"/>
      <c r="AC15" s="88">
        <f t="shared" si="4"/>
        <v>0</v>
      </c>
      <c r="AD15" s="86"/>
      <c r="AE15" s="75">
        <f>+'DADES ECONÒMIQUES'!D15</f>
        <v>0</v>
      </c>
      <c r="AF15" s="75">
        <f>+'DADES ECONÒMIQUES'!E15</f>
        <v>0</v>
      </c>
      <c r="AG15" s="76">
        <f>+'DADES ECONÒMIQUES'!F15</f>
        <v>0</v>
      </c>
      <c r="AH15" s="75">
        <f>+'DADES ECONÒMIQUES'!G15</f>
        <v>0</v>
      </c>
      <c r="AI15" s="75">
        <f>+'DADES ECONÒMIQUES'!H15</f>
        <v>0</v>
      </c>
    </row>
    <row r="16" spans="1:36">
      <c r="A16" s="18">
        <v>6</v>
      </c>
      <c r="B16" s="48"/>
      <c r="C16" s="49"/>
      <c r="D16" s="50"/>
      <c r="E16" s="32" t="s">
        <v>11</v>
      </c>
      <c r="F16" s="59"/>
      <c r="G16" s="60"/>
      <c r="H16" s="60"/>
      <c r="I16" s="60"/>
      <c r="J16" s="60"/>
      <c r="K16" s="61"/>
      <c r="L16" s="62"/>
      <c r="M16" s="63"/>
      <c r="N16" s="63"/>
      <c r="O16" s="63"/>
      <c r="P16" s="63"/>
      <c r="Q16" s="64"/>
      <c r="R16" s="22">
        <f t="shared" si="1"/>
        <v>0</v>
      </c>
      <c r="S16" s="47"/>
      <c r="T16" s="47"/>
      <c r="U16" s="33">
        <f t="shared" si="2"/>
        <v>0</v>
      </c>
      <c r="V16" s="47"/>
      <c r="W16" s="47"/>
      <c r="X16" s="67">
        <f t="shared" si="3"/>
        <v>0</v>
      </c>
      <c r="Y16" s="70"/>
      <c r="Z16" s="79"/>
      <c r="AA16" s="80"/>
      <c r="AB16" s="81"/>
      <c r="AC16" s="88">
        <f t="shared" si="4"/>
        <v>0</v>
      </c>
      <c r="AD16" s="86"/>
      <c r="AE16" s="75">
        <f>+'DADES ECONÒMIQUES'!D16</f>
        <v>0</v>
      </c>
      <c r="AF16" s="75">
        <f>+'DADES ECONÒMIQUES'!E16</f>
        <v>0</v>
      </c>
      <c r="AG16" s="76">
        <f>+'DADES ECONÒMIQUES'!F16</f>
        <v>0</v>
      </c>
      <c r="AH16" s="75">
        <f>+'DADES ECONÒMIQUES'!G16</f>
        <v>0</v>
      </c>
      <c r="AI16" s="75">
        <f>+'DADES ECONÒMIQUES'!H16</f>
        <v>0</v>
      </c>
    </row>
    <row r="17" spans="1:35">
      <c r="A17" s="18">
        <v>7</v>
      </c>
      <c r="B17" s="48"/>
      <c r="C17" s="49"/>
      <c r="D17" s="50"/>
      <c r="E17" s="32" t="s">
        <v>11</v>
      </c>
      <c r="F17" s="59"/>
      <c r="G17" s="60"/>
      <c r="H17" s="60"/>
      <c r="I17" s="60"/>
      <c r="J17" s="60"/>
      <c r="K17" s="61"/>
      <c r="L17" s="62"/>
      <c r="M17" s="63"/>
      <c r="N17" s="63"/>
      <c r="O17" s="63"/>
      <c r="P17" s="63"/>
      <c r="Q17" s="64"/>
      <c r="R17" s="22">
        <f t="shared" si="1"/>
        <v>0</v>
      </c>
      <c r="S17" s="47"/>
      <c r="T17" s="47"/>
      <c r="U17" s="33">
        <f t="shared" si="2"/>
        <v>0</v>
      </c>
      <c r="V17" s="47"/>
      <c r="W17" s="47"/>
      <c r="X17" s="67">
        <f t="shared" si="3"/>
        <v>0</v>
      </c>
      <c r="Y17" s="70"/>
      <c r="Z17" s="79"/>
      <c r="AA17" s="80"/>
      <c r="AB17" s="81"/>
      <c r="AC17" s="88">
        <f t="shared" si="4"/>
        <v>0</v>
      </c>
      <c r="AD17" s="86"/>
      <c r="AE17" s="75">
        <f>+'DADES ECONÒMIQUES'!D17</f>
        <v>0</v>
      </c>
      <c r="AF17" s="75">
        <f>+'DADES ECONÒMIQUES'!E17</f>
        <v>0</v>
      </c>
      <c r="AG17" s="76">
        <f>+'DADES ECONÒMIQUES'!F17</f>
        <v>0</v>
      </c>
      <c r="AH17" s="75">
        <f>+'DADES ECONÒMIQUES'!G17</f>
        <v>0</v>
      </c>
      <c r="AI17" s="75">
        <f>+'DADES ECONÒMIQUES'!H17</f>
        <v>0</v>
      </c>
    </row>
    <row r="18" spans="1:35">
      <c r="A18" s="18">
        <v>8</v>
      </c>
      <c r="B18" s="48"/>
      <c r="C18" s="49"/>
      <c r="D18" s="50"/>
      <c r="E18" s="32" t="s">
        <v>11</v>
      </c>
      <c r="F18" s="59"/>
      <c r="G18" s="60"/>
      <c r="H18" s="60"/>
      <c r="I18" s="60"/>
      <c r="J18" s="60"/>
      <c r="K18" s="61"/>
      <c r="L18" s="62"/>
      <c r="M18" s="63"/>
      <c r="N18" s="63"/>
      <c r="O18" s="63"/>
      <c r="P18" s="63"/>
      <c r="Q18" s="64"/>
      <c r="R18" s="22">
        <f t="shared" si="1"/>
        <v>0</v>
      </c>
      <c r="S18" s="47"/>
      <c r="T18" s="47"/>
      <c r="U18" s="33">
        <f t="shared" si="2"/>
        <v>0</v>
      </c>
      <c r="V18" s="47"/>
      <c r="W18" s="47"/>
      <c r="X18" s="67">
        <f t="shared" si="3"/>
        <v>0</v>
      </c>
      <c r="Y18" s="70"/>
      <c r="Z18" s="79"/>
      <c r="AA18" s="80"/>
      <c r="AB18" s="81"/>
      <c r="AC18" s="88">
        <f t="shared" si="4"/>
        <v>0</v>
      </c>
      <c r="AD18" s="86"/>
      <c r="AE18" s="75">
        <f>+'DADES ECONÒMIQUES'!D18</f>
        <v>0</v>
      </c>
      <c r="AF18" s="75">
        <f>+'DADES ECONÒMIQUES'!E18</f>
        <v>0</v>
      </c>
      <c r="AG18" s="76">
        <f>+'DADES ECONÒMIQUES'!F18</f>
        <v>0</v>
      </c>
      <c r="AH18" s="75">
        <f>+'DADES ECONÒMIQUES'!G18</f>
        <v>0</v>
      </c>
      <c r="AI18" s="75">
        <f>+'DADES ECONÒMIQUES'!H18</f>
        <v>0</v>
      </c>
    </row>
    <row r="19" spans="1:35">
      <c r="A19" s="18">
        <v>9</v>
      </c>
      <c r="B19" s="48"/>
      <c r="C19" s="49"/>
      <c r="D19" s="50"/>
      <c r="E19" s="32" t="s">
        <v>11</v>
      </c>
      <c r="F19" s="59"/>
      <c r="G19" s="60"/>
      <c r="H19" s="60"/>
      <c r="I19" s="60"/>
      <c r="J19" s="60"/>
      <c r="K19" s="61"/>
      <c r="L19" s="62"/>
      <c r="M19" s="63"/>
      <c r="N19" s="63"/>
      <c r="O19" s="63"/>
      <c r="P19" s="63"/>
      <c r="Q19" s="64"/>
      <c r="R19" s="22">
        <f t="shared" si="1"/>
        <v>0</v>
      </c>
      <c r="S19" s="47"/>
      <c r="T19" s="47"/>
      <c r="U19" s="33">
        <f t="shared" si="2"/>
        <v>0</v>
      </c>
      <c r="V19" s="47"/>
      <c r="W19" s="47"/>
      <c r="X19" s="67">
        <f t="shared" si="3"/>
        <v>0</v>
      </c>
      <c r="Y19" s="70"/>
      <c r="Z19" s="79"/>
      <c r="AA19" s="80"/>
      <c r="AB19" s="81"/>
      <c r="AC19" s="88">
        <f t="shared" si="4"/>
        <v>0</v>
      </c>
      <c r="AD19" s="86"/>
      <c r="AE19" s="75">
        <f>+'DADES ECONÒMIQUES'!D19</f>
        <v>0</v>
      </c>
      <c r="AF19" s="75">
        <f>+'DADES ECONÒMIQUES'!E19</f>
        <v>0</v>
      </c>
      <c r="AG19" s="76">
        <f>+'DADES ECONÒMIQUES'!F19</f>
        <v>0</v>
      </c>
      <c r="AH19" s="75">
        <f>+'DADES ECONÒMIQUES'!G19</f>
        <v>0</v>
      </c>
      <c r="AI19" s="75">
        <f>+'DADES ECONÒMIQUES'!H19</f>
        <v>0</v>
      </c>
    </row>
    <row r="20" spans="1:35">
      <c r="A20" s="18">
        <v>10</v>
      </c>
      <c r="B20" s="48"/>
      <c r="C20" s="49"/>
      <c r="D20" s="50"/>
      <c r="E20" s="32" t="s">
        <v>11</v>
      </c>
      <c r="F20" s="59"/>
      <c r="G20" s="60"/>
      <c r="H20" s="60"/>
      <c r="I20" s="60"/>
      <c r="J20" s="60"/>
      <c r="K20" s="61"/>
      <c r="L20" s="62"/>
      <c r="M20" s="63"/>
      <c r="N20" s="63"/>
      <c r="O20" s="63"/>
      <c r="P20" s="63"/>
      <c r="Q20" s="64"/>
      <c r="R20" s="22">
        <f t="shared" si="1"/>
        <v>0</v>
      </c>
      <c r="S20" s="47"/>
      <c r="T20" s="47"/>
      <c r="U20" s="33">
        <f t="shared" si="2"/>
        <v>0</v>
      </c>
      <c r="V20" s="47"/>
      <c r="W20" s="47"/>
      <c r="X20" s="67">
        <f t="shared" si="3"/>
        <v>0</v>
      </c>
      <c r="Y20" s="70"/>
      <c r="Z20" s="79"/>
      <c r="AA20" s="80"/>
      <c r="AB20" s="81"/>
      <c r="AC20" s="88">
        <f t="shared" si="4"/>
        <v>0</v>
      </c>
      <c r="AD20" s="86"/>
      <c r="AE20" s="75">
        <f>+'DADES ECONÒMIQUES'!D20</f>
        <v>0</v>
      </c>
      <c r="AF20" s="75">
        <f>+'DADES ECONÒMIQUES'!E20</f>
        <v>0</v>
      </c>
      <c r="AG20" s="76">
        <f>+'DADES ECONÒMIQUES'!F20</f>
        <v>0</v>
      </c>
      <c r="AH20" s="75">
        <f>+'DADES ECONÒMIQUES'!G20</f>
        <v>0</v>
      </c>
      <c r="AI20" s="75">
        <f>+'DADES ECONÒMIQUES'!H20</f>
        <v>0</v>
      </c>
    </row>
    <row r="21" spans="1:35">
      <c r="A21" s="18">
        <v>11</v>
      </c>
      <c r="B21" s="48"/>
      <c r="C21" s="49"/>
      <c r="D21" s="50"/>
      <c r="E21" s="32" t="s">
        <v>11</v>
      </c>
      <c r="F21" s="59"/>
      <c r="G21" s="60"/>
      <c r="H21" s="60"/>
      <c r="I21" s="60"/>
      <c r="J21" s="60"/>
      <c r="K21" s="61"/>
      <c r="L21" s="62"/>
      <c r="M21" s="63"/>
      <c r="N21" s="63"/>
      <c r="O21" s="63"/>
      <c r="P21" s="63"/>
      <c r="Q21" s="64"/>
      <c r="R21" s="22">
        <f t="shared" si="1"/>
        <v>0</v>
      </c>
      <c r="S21" s="47"/>
      <c r="T21" s="47"/>
      <c r="U21" s="33">
        <f t="shared" si="2"/>
        <v>0</v>
      </c>
      <c r="V21" s="47"/>
      <c r="W21" s="47"/>
      <c r="X21" s="67">
        <f t="shared" si="3"/>
        <v>0</v>
      </c>
      <c r="Y21" s="70"/>
      <c r="Z21" s="79"/>
      <c r="AA21" s="80"/>
      <c r="AB21" s="81"/>
      <c r="AC21" s="88">
        <f t="shared" si="4"/>
        <v>0</v>
      </c>
      <c r="AD21" s="86"/>
      <c r="AE21" s="75">
        <f>+'DADES ECONÒMIQUES'!D21</f>
        <v>0</v>
      </c>
      <c r="AF21" s="75">
        <f>+'DADES ECONÒMIQUES'!E21</f>
        <v>0</v>
      </c>
      <c r="AG21" s="76">
        <f>+'DADES ECONÒMIQUES'!F21</f>
        <v>0</v>
      </c>
      <c r="AH21" s="75">
        <f>+'DADES ECONÒMIQUES'!G21</f>
        <v>0</v>
      </c>
      <c r="AI21" s="75">
        <f>+'DADES ECONÒMIQUES'!H21</f>
        <v>0</v>
      </c>
    </row>
    <row r="22" spans="1:35">
      <c r="A22" s="18">
        <v>12</v>
      </c>
      <c r="B22" s="48"/>
      <c r="C22" s="49"/>
      <c r="D22" s="50"/>
      <c r="E22" s="32" t="s">
        <v>11</v>
      </c>
      <c r="F22" s="59"/>
      <c r="G22" s="60"/>
      <c r="H22" s="60"/>
      <c r="I22" s="60"/>
      <c r="J22" s="60"/>
      <c r="K22" s="61"/>
      <c r="L22" s="62"/>
      <c r="M22" s="63"/>
      <c r="N22" s="63"/>
      <c r="O22" s="63"/>
      <c r="P22" s="63"/>
      <c r="Q22" s="64"/>
      <c r="R22" s="22">
        <f t="shared" si="1"/>
        <v>0</v>
      </c>
      <c r="S22" s="47"/>
      <c r="T22" s="47"/>
      <c r="U22" s="33">
        <f t="shared" si="2"/>
        <v>0</v>
      </c>
      <c r="V22" s="47"/>
      <c r="W22" s="47"/>
      <c r="X22" s="67">
        <f t="shared" si="3"/>
        <v>0</v>
      </c>
      <c r="Y22" s="70"/>
      <c r="Z22" s="79"/>
      <c r="AA22" s="80"/>
      <c r="AB22" s="81"/>
      <c r="AC22" s="88">
        <f t="shared" si="4"/>
        <v>0</v>
      </c>
      <c r="AD22" s="86"/>
      <c r="AE22" s="75">
        <f>+'DADES ECONÒMIQUES'!D22</f>
        <v>0</v>
      </c>
      <c r="AF22" s="75">
        <f>+'DADES ECONÒMIQUES'!E22</f>
        <v>0</v>
      </c>
      <c r="AG22" s="76">
        <f>+'DADES ECONÒMIQUES'!F22</f>
        <v>0</v>
      </c>
      <c r="AH22" s="75">
        <f>+'DADES ECONÒMIQUES'!G22</f>
        <v>0</v>
      </c>
      <c r="AI22" s="75">
        <f>+'DADES ECONÒMIQUES'!H22</f>
        <v>0</v>
      </c>
    </row>
    <row r="23" spans="1:35">
      <c r="A23" s="18">
        <v>13</v>
      </c>
      <c r="B23" s="48"/>
      <c r="C23" s="49"/>
      <c r="D23" s="50"/>
      <c r="E23" s="32" t="s">
        <v>11</v>
      </c>
      <c r="F23" s="59"/>
      <c r="G23" s="60"/>
      <c r="H23" s="60"/>
      <c r="I23" s="60"/>
      <c r="J23" s="60"/>
      <c r="K23" s="61"/>
      <c r="L23" s="62"/>
      <c r="M23" s="63"/>
      <c r="N23" s="63"/>
      <c r="O23" s="63"/>
      <c r="P23" s="63"/>
      <c r="Q23" s="64"/>
      <c r="R23" s="22">
        <f t="shared" si="1"/>
        <v>0</v>
      </c>
      <c r="S23" s="47"/>
      <c r="T23" s="47"/>
      <c r="U23" s="33">
        <f t="shared" si="2"/>
        <v>0</v>
      </c>
      <c r="V23" s="47"/>
      <c r="W23" s="47"/>
      <c r="X23" s="67">
        <f t="shared" si="3"/>
        <v>0</v>
      </c>
      <c r="Y23" s="70"/>
      <c r="Z23" s="79"/>
      <c r="AA23" s="80"/>
      <c r="AB23" s="81"/>
      <c r="AC23" s="88">
        <f t="shared" si="4"/>
        <v>0</v>
      </c>
      <c r="AD23" s="86"/>
      <c r="AE23" s="75">
        <f>+'DADES ECONÒMIQUES'!D23</f>
        <v>0</v>
      </c>
      <c r="AF23" s="75">
        <f>+'DADES ECONÒMIQUES'!E23</f>
        <v>0</v>
      </c>
      <c r="AG23" s="76">
        <f>+'DADES ECONÒMIQUES'!F23</f>
        <v>0</v>
      </c>
      <c r="AH23" s="75">
        <f>+'DADES ECONÒMIQUES'!G23</f>
        <v>0</v>
      </c>
      <c r="AI23" s="75">
        <f>+'DADES ECONÒMIQUES'!H23</f>
        <v>0</v>
      </c>
    </row>
    <row r="24" spans="1:35">
      <c r="A24" s="18">
        <v>14</v>
      </c>
      <c r="B24" s="48"/>
      <c r="C24" s="49"/>
      <c r="D24" s="50"/>
      <c r="E24" s="32" t="s">
        <v>11</v>
      </c>
      <c r="F24" s="59"/>
      <c r="G24" s="60"/>
      <c r="H24" s="60"/>
      <c r="I24" s="60"/>
      <c r="J24" s="60"/>
      <c r="K24" s="61"/>
      <c r="L24" s="62"/>
      <c r="M24" s="63"/>
      <c r="N24" s="63"/>
      <c r="O24" s="63"/>
      <c r="P24" s="63"/>
      <c r="Q24" s="64"/>
      <c r="R24" s="22">
        <f t="shared" si="1"/>
        <v>0</v>
      </c>
      <c r="S24" s="47"/>
      <c r="T24" s="47"/>
      <c r="U24" s="33">
        <f t="shared" si="2"/>
        <v>0</v>
      </c>
      <c r="V24" s="47"/>
      <c r="W24" s="47"/>
      <c r="X24" s="67">
        <f t="shared" si="3"/>
        <v>0</v>
      </c>
      <c r="Y24" s="70"/>
      <c r="Z24" s="79"/>
      <c r="AA24" s="80"/>
      <c r="AB24" s="81"/>
      <c r="AC24" s="88">
        <f t="shared" si="4"/>
        <v>0</v>
      </c>
      <c r="AD24" s="86"/>
      <c r="AE24" s="75">
        <f>+'DADES ECONÒMIQUES'!D24</f>
        <v>0</v>
      </c>
      <c r="AF24" s="75">
        <f>+'DADES ECONÒMIQUES'!E24</f>
        <v>0</v>
      </c>
      <c r="AG24" s="76">
        <f>+'DADES ECONÒMIQUES'!F24</f>
        <v>0</v>
      </c>
      <c r="AH24" s="75">
        <f>+'DADES ECONÒMIQUES'!G24</f>
        <v>0</v>
      </c>
      <c r="AI24" s="75">
        <f>+'DADES ECONÒMIQUES'!H24</f>
        <v>0</v>
      </c>
    </row>
    <row r="25" spans="1:35">
      <c r="A25" s="18">
        <v>15</v>
      </c>
      <c r="B25" s="51"/>
      <c r="C25" s="52"/>
      <c r="D25" s="50"/>
      <c r="E25" s="32" t="s">
        <v>11</v>
      </c>
      <c r="F25" s="59"/>
      <c r="G25" s="60"/>
      <c r="H25" s="60"/>
      <c r="I25" s="60"/>
      <c r="J25" s="60"/>
      <c r="K25" s="61"/>
      <c r="L25" s="62"/>
      <c r="M25" s="63"/>
      <c r="N25" s="63"/>
      <c r="O25" s="63"/>
      <c r="P25" s="63"/>
      <c r="Q25" s="64"/>
      <c r="R25" s="22">
        <f t="shared" si="1"/>
        <v>0</v>
      </c>
      <c r="S25" s="47"/>
      <c r="T25" s="47"/>
      <c r="U25" s="33">
        <f t="shared" si="2"/>
        <v>0</v>
      </c>
      <c r="V25" s="47"/>
      <c r="W25" s="47"/>
      <c r="X25" s="67">
        <f t="shared" si="3"/>
        <v>0</v>
      </c>
      <c r="Y25" s="70"/>
      <c r="Z25" s="79"/>
      <c r="AA25" s="80"/>
      <c r="AB25" s="81"/>
      <c r="AC25" s="88">
        <f t="shared" si="4"/>
        <v>0</v>
      </c>
      <c r="AD25" s="86"/>
      <c r="AE25" s="75">
        <f>+'DADES ECONÒMIQUES'!D25</f>
        <v>0</v>
      </c>
      <c r="AF25" s="75">
        <f>+'DADES ECONÒMIQUES'!E25</f>
        <v>0</v>
      </c>
      <c r="AG25" s="76">
        <f>+'DADES ECONÒMIQUES'!F25</f>
        <v>0</v>
      </c>
      <c r="AH25" s="75">
        <f>+'DADES ECONÒMIQUES'!G25</f>
        <v>0</v>
      </c>
      <c r="AI25" s="75">
        <f>+'DADES ECONÒMIQUES'!H25</f>
        <v>0</v>
      </c>
    </row>
    <row r="26" spans="1:35">
      <c r="A26" s="18">
        <v>16</v>
      </c>
      <c r="B26" s="51"/>
      <c r="C26" s="52"/>
      <c r="D26" s="50"/>
      <c r="E26" s="32" t="s">
        <v>11</v>
      </c>
      <c r="F26" s="59"/>
      <c r="G26" s="60"/>
      <c r="H26" s="60"/>
      <c r="I26" s="60"/>
      <c r="J26" s="60"/>
      <c r="K26" s="61"/>
      <c r="L26" s="62"/>
      <c r="M26" s="63"/>
      <c r="N26" s="63"/>
      <c r="O26" s="63"/>
      <c r="P26" s="63"/>
      <c r="Q26" s="64"/>
      <c r="R26" s="22">
        <f t="shared" si="1"/>
        <v>0</v>
      </c>
      <c r="S26" s="47"/>
      <c r="T26" s="47"/>
      <c r="U26" s="33">
        <f t="shared" si="2"/>
        <v>0</v>
      </c>
      <c r="V26" s="47"/>
      <c r="W26" s="47"/>
      <c r="X26" s="67">
        <f t="shared" si="3"/>
        <v>0</v>
      </c>
      <c r="Y26" s="70"/>
      <c r="Z26" s="79"/>
      <c r="AA26" s="80"/>
      <c r="AB26" s="81"/>
      <c r="AC26" s="88">
        <f t="shared" si="4"/>
        <v>0</v>
      </c>
      <c r="AD26" s="86"/>
      <c r="AE26" s="75">
        <f>+'DADES ECONÒMIQUES'!D26</f>
        <v>0</v>
      </c>
      <c r="AF26" s="75">
        <f>+'DADES ECONÒMIQUES'!E26</f>
        <v>0</v>
      </c>
      <c r="AG26" s="76">
        <f>+'DADES ECONÒMIQUES'!F26</f>
        <v>0</v>
      </c>
      <c r="AH26" s="75">
        <f>+'DADES ECONÒMIQUES'!G26</f>
        <v>0</v>
      </c>
      <c r="AI26" s="75">
        <f>+'DADES ECONÒMIQUES'!H26</f>
        <v>0</v>
      </c>
    </row>
    <row r="27" spans="1:35">
      <c r="A27" s="18">
        <v>17</v>
      </c>
      <c r="B27" s="51"/>
      <c r="C27" s="52"/>
      <c r="D27" s="50"/>
      <c r="E27" s="32" t="s">
        <v>11</v>
      </c>
      <c r="F27" s="59"/>
      <c r="G27" s="60"/>
      <c r="H27" s="60"/>
      <c r="I27" s="60"/>
      <c r="J27" s="60"/>
      <c r="K27" s="61"/>
      <c r="L27" s="62"/>
      <c r="M27" s="63"/>
      <c r="N27" s="63"/>
      <c r="O27" s="63"/>
      <c r="P27" s="63"/>
      <c r="Q27" s="64"/>
      <c r="R27" s="22">
        <f t="shared" si="1"/>
        <v>0</v>
      </c>
      <c r="S27" s="47"/>
      <c r="T27" s="47"/>
      <c r="U27" s="33">
        <f t="shared" si="2"/>
        <v>0</v>
      </c>
      <c r="V27" s="47"/>
      <c r="W27" s="47"/>
      <c r="X27" s="67">
        <f t="shared" si="3"/>
        <v>0</v>
      </c>
      <c r="Y27" s="70"/>
      <c r="Z27" s="79"/>
      <c r="AA27" s="80"/>
      <c r="AB27" s="81"/>
      <c r="AC27" s="88">
        <f t="shared" si="4"/>
        <v>0</v>
      </c>
      <c r="AD27" s="86"/>
      <c r="AE27" s="75">
        <f>+'DADES ECONÒMIQUES'!D27</f>
        <v>0</v>
      </c>
      <c r="AF27" s="75">
        <f>+'DADES ECONÒMIQUES'!E27</f>
        <v>0</v>
      </c>
      <c r="AG27" s="76">
        <f>+'DADES ECONÒMIQUES'!F27</f>
        <v>0</v>
      </c>
      <c r="AH27" s="75">
        <f>+'DADES ECONÒMIQUES'!G27</f>
        <v>0</v>
      </c>
      <c r="AI27" s="75">
        <f>+'DADES ECONÒMIQUES'!H27</f>
        <v>0</v>
      </c>
    </row>
    <row r="28" spans="1:35">
      <c r="A28" s="18">
        <v>18</v>
      </c>
      <c r="B28" s="51"/>
      <c r="C28" s="52"/>
      <c r="D28" s="50"/>
      <c r="E28" s="32" t="s">
        <v>11</v>
      </c>
      <c r="F28" s="59"/>
      <c r="G28" s="60"/>
      <c r="H28" s="60"/>
      <c r="I28" s="60"/>
      <c r="J28" s="60"/>
      <c r="K28" s="61"/>
      <c r="L28" s="62"/>
      <c r="M28" s="63"/>
      <c r="N28" s="63"/>
      <c r="O28" s="63"/>
      <c r="P28" s="63"/>
      <c r="Q28" s="64"/>
      <c r="R28" s="22">
        <f t="shared" si="1"/>
        <v>0</v>
      </c>
      <c r="S28" s="47"/>
      <c r="T28" s="47"/>
      <c r="U28" s="33">
        <f t="shared" si="2"/>
        <v>0</v>
      </c>
      <c r="V28" s="47"/>
      <c r="W28" s="47"/>
      <c r="X28" s="67">
        <f t="shared" si="3"/>
        <v>0</v>
      </c>
      <c r="Y28" s="70"/>
      <c r="Z28" s="79"/>
      <c r="AA28" s="80"/>
      <c r="AB28" s="81"/>
      <c r="AC28" s="88">
        <f t="shared" si="4"/>
        <v>0</v>
      </c>
      <c r="AD28" s="86"/>
      <c r="AE28" s="75">
        <f>+'DADES ECONÒMIQUES'!D28</f>
        <v>0</v>
      </c>
      <c r="AF28" s="75">
        <f>+'DADES ECONÒMIQUES'!E28</f>
        <v>0</v>
      </c>
      <c r="AG28" s="76">
        <f>+'DADES ECONÒMIQUES'!F28</f>
        <v>0</v>
      </c>
      <c r="AH28" s="75">
        <f>+'DADES ECONÒMIQUES'!G28</f>
        <v>0</v>
      </c>
      <c r="AI28" s="75">
        <f>+'DADES ECONÒMIQUES'!H28</f>
        <v>0</v>
      </c>
    </row>
    <row r="29" spans="1:35">
      <c r="A29" s="18">
        <v>19</v>
      </c>
      <c r="B29" s="51"/>
      <c r="C29" s="52"/>
      <c r="D29" s="50"/>
      <c r="E29" s="32" t="s">
        <v>11</v>
      </c>
      <c r="F29" s="59"/>
      <c r="G29" s="60"/>
      <c r="H29" s="60"/>
      <c r="I29" s="60"/>
      <c r="J29" s="60"/>
      <c r="K29" s="61"/>
      <c r="L29" s="62"/>
      <c r="M29" s="63"/>
      <c r="N29" s="63"/>
      <c r="O29" s="63"/>
      <c r="P29" s="63"/>
      <c r="Q29" s="64"/>
      <c r="R29" s="22">
        <f t="shared" si="1"/>
        <v>0</v>
      </c>
      <c r="S29" s="47"/>
      <c r="T29" s="47"/>
      <c r="U29" s="33">
        <f t="shared" si="2"/>
        <v>0</v>
      </c>
      <c r="V29" s="47"/>
      <c r="W29" s="47"/>
      <c r="X29" s="67">
        <f t="shared" si="3"/>
        <v>0</v>
      </c>
      <c r="Y29" s="70"/>
      <c r="Z29" s="79"/>
      <c r="AA29" s="80"/>
      <c r="AB29" s="81"/>
      <c r="AC29" s="88">
        <f t="shared" si="4"/>
        <v>0</v>
      </c>
      <c r="AD29" s="86"/>
      <c r="AE29" s="75">
        <f>+'DADES ECONÒMIQUES'!D29</f>
        <v>0</v>
      </c>
      <c r="AF29" s="75">
        <f>+'DADES ECONÒMIQUES'!E29</f>
        <v>0</v>
      </c>
      <c r="AG29" s="76">
        <f>+'DADES ECONÒMIQUES'!F29</f>
        <v>0</v>
      </c>
      <c r="AH29" s="75">
        <f>+'DADES ECONÒMIQUES'!G29</f>
        <v>0</v>
      </c>
      <c r="AI29" s="75">
        <f>+'DADES ECONÒMIQUES'!H29</f>
        <v>0</v>
      </c>
    </row>
    <row r="30" spans="1:35">
      <c r="A30" s="18">
        <v>20</v>
      </c>
      <c r="B30" s="48"/>
      <c r="C30" s="49"/>
      <c r="D30" s="50"/>
      <c r="E30" s="32" t="s">
        <v>11</v>
      </c>
      <c r="F30" s="59"/>
      <c r="G30" s="60"/>
      <c r="H30" s="60"/>
      <c r="I30" s="60"/>
      <c r="J30" s="60"/>
      <c r="K30" s="61"/>
      <c r="L30" s="62"/>
      <c r="M30" s="63"/>
      <c r="N30" s="63"/>
      <c r="O30" s="63"/>
      <c r="P30" s="63"/>
      <c r="Q30" s="64"/>
      <c r="R30" s="22">
        <f t="shared" si="1"/>
        <v>0</v>
      </c>
      <c r="S30" s="47"/>
      <c r="T30" s="47"/>
      <c r="U30" s="33">
        <f t="shared" si="2"/>
        <v>0</v>
      </c>
      <c r="V30" s="47"/>
      <c r="W30" s="47"/>
      <c r="X30" s="67">
        <f t="shared" si="3"/>
        <v>0</v>
      </c>
      <c r="Y30" s="70"/>
      <c r="Z30" s="79"/>
      <c r="AA30" s="80"/>
      <c r="AB30" s="81"/>
      <c r="AC30" s="88">
        <f t="shared" si="4"/>
        <v>0</v>
      </c>
      <c r="AD30" s="86"/>
      <c r="AE30" s="75">
        <f>+'DADES ECONÒMIQUES'!D30</f>
        <v>0</v>
      </c>
      <c r="AF30" s="75">
        <f>+'DADES ECONÒMIQUES'!E30</f>
        <v>0</v>
      </c>
      <c r="AG30" s="76">
        <f>+'DADES ECONÒMIQUES'!F30</f>
        <v>0</v>
      </c>
      <c r="AH30" s="75">
        <f>+'DADES ECONÒMIQUES'!G30</f>
        <v>0</v>
      </c>
      <c r="AI30" s="75">
        <f>+'DADES ECONÒMIQUES'!H30</f>
        <v>0</v>
      </c>
    </row>
    <row r="31" spans="1:35">
      <c r="A31" s="18" t="s">
        <v>705</v>
      </c>
      <c r="B31" s="33"/>
      <c r="C31" s="33"/>
      <c r="D31" s="33"/>
      <c r="E31" s="35"/>
      <c r="F31" s="36">
        <f t="shared" ref="F31:M31" si="5">SUM(F11:F30)</f>
        <v>0</v>
      </c>
      <c r="G31" s="36">
        <f t="shared" si="5"/>
        <v>0</v>
      </c>
      <c r="H31" s="36">
        <f t="shared" si="5"/>
        <v>0</v>
      </c>
      <c r="I31" s="36">
        <f t="shared" si="5"/>
        <v>0</v>
      </c>
      <c r="J31" s="36">
        <f t="shared" si="5"/>
        <v>0</v>
      </c>
      <c r="K31" s="36">
        <f t="shared" si="5"/>
        <v>0</v>
      </c>
      <c r="L31" s="36">
        <f t="shared" si="5"/>
        <v>0</v>
      </c>
      <c r="M31" s="36">
        <f t="shared" si="5"/>
        <v>0</v>
      </c>
      <c r="N31" s="36">
        <f t="shared" ref="N31:X31" si="6">SUM(N11:N30)</f>
        <v>0</v>
      </c>
      <c r="O31" s="36">
        <f t="shared" si="6"/>
        <v>0</v>
      </c>
      <c r="P31" s="36">
        <f t="shared" si="6"/>
        <v>0</v>
      </c>
      <c r="Q31" s="36">
        <f t="shared" si="6"/>
        <v>0</v>
      </c>
      <c r="R31" s="36">
        <f t="shared" si="6"/>
        <v>0</v>
      </c>
      <c r="S31" s="36">
        <f t="shared" si="6"/>
        <v>0</v>
      </c>
      <c r="T31" s="36">
        <f t="shared" si="6"/>
        <v>0</v>
      </c>
      <c r="U31" s="36">
        <f t="shared" si="6"/>
        <v>0</v>
      </c>
      <c r="V31" s="36">
        <f t="shared" si="6"/>
        <v>0</v>
      </c>
      <c r="W31" s="36">
        <f t="shared" si="6"/>
        <v>0</v>
      </c>
      <c r="X31" s="68">
        <f t="shared" si="6"/>
        <v>0</v>
      </c>
      <c r="Y31" s="73">
        <f>SUM(Y11:Y30)</f>
        <v>0</v>
      </c>
      <c r="Z31" s="72">
        <f t="shared" ref="Z31:AB31" si="7">SUM(Z11:Z30)</f>
        <v>0</v>
      </c>
      <c r="AA31" s="73">
        <f t="shared" si="7"/>
        <v>0</v>
      </c>
      <c r="AB31" s="71">
        <f t="shared" si="7"/>
        <v>0</v>
      </c>
      <c r="AC31" s="89">
        <f>SUM(AC11:AC30)</f>
        <v>0</v>
      </c>
      <c r="AD31" s="87">
        <f>SUM(AD11:AD30)</f>
        <v>0</v>
      </c>
    </row>
    <row r="32" spans="1:35" ht="37.5" customHeight="1">
      <c r="AC32" s="74"/>
    </row>
    <row r="33" spans="1:29" ht="28.5" customHeight="1">
      <c r="A33" s="238" t="s">
        <v>745</v>
      </c>
      <c r="B33" s="238"/>
      <c r="AC33" s="74"/>
    </row>
    <row r="34" spans="1:29">
      <c r="A34" s="345" t="s">
        <v>775</v>
      </c>
      <c r="B34" s="345"/>
      <c r="C34" s="345"/>
      <c r="D34" s="345"/>
      <c r="E34" s="345"/>
      <c r="F34" s="345"/>
      <c r="G34" s="345"/>
      <c r="H34" s="345"/>
      <c r="I34" s="345"/>
      <c r="J34" s="345"/>
      <c r="K34" s="345"/>
      <c r="L34" s="345"/>
      <c r="M34" s="345"/>
      <c r="N34" s="345"/>
      <c r="O34" s="345"/>
      <c r="P34" s="345"/>
    </row>
    <row r="35" spans="1:29">
      <c r="A35" s="345" t="s">
        <v>776</v>
      </c>
      <c r="B35" s="345"/>
      <c r="C35" s="345"/>
      <c r="D35" s="345"/>
      <c r="E35" s="345"/>
      <c r="F35" s="345"/>
      <c r="G35" s="345"/>
      <c r="H35" s="345"/>
      <c r="I35" s="345"/>
      <c r="J35" s="345"/>
      <c r="K35" s="345"/>
      <c r="L35" s="345"/>
      <c r="M35" s="345"/>
      <c r="N35" s="345"/>
      <c r="O35" s="345"/>
      <c r="P35" s="345"/>
    </row>
    <row r="36" spans="1:29">
      <c r="A36" s="345" t="s">
        <v>777</v>
      </c>
      <c r="B36" s="345"/>
      <c r="C36" s="345"/>
      <c r="D36" s="345"/>
      <c r="E36" s="345"/>
      <c r="F36" s="345"/>
      <c r="G36" s="345"/>
      <c r="H36" s="345"/>
      <c r="I36" s="345"/>
      <c r="J36" s="345"/>
      <c r="K36" s="345"/>
      <c r="L36" s="345"/>
      <c r="M36" s="345"/>
      <c r="N36" s="345"/>
      <c r="O36" s="345"/>
      <c r="P36" s="345"/>
    </row>
    <row r="37" spans="1:29">
      <c r="A37" s="345" t="s">
        <v>778</v>
      </c>
      <c r="B37" s="345"/>
      <c r="C37" s="345"/>
      <c r="D37" s="345"/>
      <c r="E37" s="345"/>
      <c r="F37" s="345"/>
      <c r="G37" s="345"/>
      <c r="H37" s="345"/>
      <c r="I37" s="345"/>
      <c r="J37" s="345"/>
      <c r="K37" s="345"/>
      <c r="L37" s="345"/>
      <c r="M37" s="345"/>
      <c r="N37" s="345"/>
      <c r="O37" s="345"/>
      <c r="P37" s="345"/>
    </row>
    <row r="38" spans="1:29" ht="29.5" customHeight="1">
      <c r="A38" s="344" t="s">
        <v>792</v>
      </c>
      <c r="B38" s="344"/>
      <c r="C38" s="344"/>
      <c r="D38" s="344"/>
      <c r="E38" s="344"/>
      <c r="F38" s="344"/>
      <c r="G38" s="344"/>
      <c r="H38" s="344"/>
      <c r="I38" s="344"/>
      <c r="J38" s="344"/>
      <c r="K38" s="344"/>
      <c r="L38" s="344"/>
      <c r="M38" s="344"/>
      <c r="N38" s="344"/>
      <c r="O38" s="344"/>
      <c r="P38" s="344"/>
    </row>
    <row r="39" spans="1:29" s="153" customFormat="1" ht="24" customHeight="1">
      <c r="A39" s="344" t="s">
        <v>793</v>
      </c>
      <c r="B39" s="344"/>
      <c r="C39" s="344"/>
      <c r="D39" s="344"/>
      <c r="E39" s="344"/>
      <c r="F39" s="344"/>
      <c r="G39" s="344"/>
      <c r="H39" s="344"/>
      <c r="I39" s="344"/>
      <c r="J39" s="344"/>
      <c r="K39" s="344"/>
      <c r="L39" s="344"/>
      <c r="M39" s="344"/>
      <c r="N39" s="344"/>
      <c r="O39" s="344"/>
      <c r="P39" s="344"/>
    </row>
    <row r="40" spans="1:29" ht="31" customHeight="1">
      <c r="A40" s="344" t="s">
        <v>779</v>
      </c>
      <c r="B40" s="344"/>
      <c r="C40" s="344"/>
      <c r="D40" s="344"/>
      <c r="E40" s="344"/>
      <c r="F40" s="344"/>
      <c r="G40" s="344"/>
      <c r="H40" s="344"/>
      <c r="I40" s="344"/>
      <c r="J40" s="344"/>
      <c r="K40" s="344"/>
      <c r="L40" s="344"/>
      <c r="M40" s="344"/>
      <c r="N40" s="344"/>
      <c r="O40" s="344"/>
      <c r="P40" s="344"/>
    </row>
    <row r="41" spans="1:29" ht="30" customHeight="1">
      <c r="A41" s="344" t="s">
        <v>791</v>
      </c>
      <c r="B41" s="344"/>
      <c r="C41" s="344"/>
      <c r="D41" s="344"/>
      <c r="E41" s="344"/>
      <c r="F41" s="344"/>
      <c r="G41" s="344"/>
      <c r="H41" s="344"/>
      <c r="I41" s="344"/>
      <c r="J41" s="344"/>
      <c r="K41" s="344"/>
      <c r="L41" s="344"/>
      <c r="M41" s="344"/>
      <c r="N41" s="344"/>
      <c r="O41" s="344"/>
      <c r="P41" s="344"/>
    </row>
    <row r="42" spans="1:29" ht="46.5" customHeight="1">
      <c r="A42" s="344" t="s">
        <v>867</v>
      </c>
      <c r="B42" s="344"/>
      <c r="C42" s="344"/>
      <c r="D42" s="344"/>
      <c r="E42" s="344"/>
      <c r="F42" s="344"/>
      <c r="G42" s="344"/>
      <c r="H42" s="344"/>
      <c r="I42" s="344"/>
      <c r="J42" s="344"/>
      <c r="K42" s="344"/>
      <c r="L42" s="344"/>
      <c r="M42" s="344"/>
      <c r="N42" s="344"/>
      <c r="O42" s="344"/>
      <c r="P42" s="344"/>
    </row>
    <row r="43" spans="1:29" ht="30.65" customHeight="1">
      <c r="A43" s="344" t="s">
        <v>780</v>
      </c>
      <c r="B43" s="344"/>
      <c r="C43" s="344"/>
      <c r="D43" s="344"/>
      <c r="E43" s="344"/>
      <c r="F43" s="344"/>
      <c r="G43" s="344"/>
      <c r="H43" s="344"/>
      <c r="I43" s="344"/>
      <c r="J43" s="344"/>
      <c r="K43" s="344"/>
      <c r="L43" s="344"/>
      <c r="M43" s="344"/>
      <c r="N43" s="344"/>
      <c r="O43" s="344"/>
      <c r="P43" s="344"/>
    </row>
    <row r="63" spans="16:16">
      <c r="P63" s="34"/>
    </row>
  </sheetData>
  <sheetProtection algorithmName="SHA-512" hashValue="2p8v7VbhIbspaRQMSfwQw7iqQBJozp0n+9KhDfLWtxa801QW3kKmRqQpK4gao1KRhedKFBcp85yMEFp//NYP5Q==" saltValue="B71oetwbEbVPVWNDtv0+qw==" spinCount="100000" sheet="1" objects="1" scenarios="1"/>
  <mergeCells count="42">
    <mergeCell ref="A34:P34"/>
    <mergeCell ref="A35:P35"/>
    <mergeCell ref="A36:P36"/>
    <mergeCell ref="A37:P37"/>
    <mergeCell ref="A40:P40"/>
    <mergeCell ref="A41:P41"/>
    <mergeCell ref="A42:P42"/>
    <mergeCell ref="A43:P43"/>
    <mergeCell ref="A39:P39"/>
    <mergeCell ref="A38:P38"/>
    <mergeCell ref="A33:B33"/>
    <mergeCell ref="AE6:AE10"/>
    <mergeCell ref="AF6:AF10"/>
    <mergeCell ref="AG6:AG10"/>
    <mergeCell ref="AH6:AH10"/>
    <mergeCell ref="A6:A10"/>
    <mergeCell ref="AI6:AI10"/>
    <mergeCell ref="S6:U9"/>
    <mergeCell ref="D6:D10"/>
    <mergeCell ref="E6:E10"/>
    <mergeCell ref="F8:K8"/>
    <mergeCell ref="L8:Q8"/>
    <mergeCell ref="F9:H9"/>
    <mergeCell ref="I9:K9"/>
    <mergeCell ref="L9:N9"/>
    <mergeCell ref="O9:Q9"/>
    <mergeCell ref="F6:Q7"/>
    <mergeCell ref="AD6:AD10"/>
    <mergeCell ref="T1:U1"/>
    <mergeCell ref="Y6:AC8"/>
    <mergeCell ref="Y9:Z9"/>
    <mergeCell ref="AA9:AB9"/>
    <mergeCell ref="B6:B10"/>
    <mergeCell ref="C6:C10"/>
    <mergeCell ref="V6:X9"/>
    <mergeCell ref="R6:R10"/>
    <mergeCell ref="A1:F1"/>
    <mergeCell ref="G1:N1"/>
    <mergeCell ref="A3:B3"/>
    <mergeCell ref="C3:K3"/>
    <mergeCell ref="A4:B4"/>
    <mergeCell ref="C4:M4"/>
  </mergeCells>
  <conditionalFormatting sqref="A33:B33">
    <cfRule type="cellIs" dxfId="1" priority="1" operator="equal">
      <formula>"ERROR"</formula>
    </cfRule>
  </conditionalFormatting>
  <dataValidations count="2">
    <dataValidation type="textLength" operator="equal" allowBlank="1" showInputMessage="1" showErrorMessage="1" sqref="C12:C30 E31">
      <formula1>9</formula1>
    </dataValidation>
    <dataValidation type="whole" operator="greaterThanOrEqual" allowBlank="1" showInputMessage="1" showErrorMessage="1" sqref="F11:Q30">
      <formula1>0</formula1>
    </dataValidation>
  </dataValidations>
  <hyperlinks>
    <hyperlink ref="A4:B4" location="'DADES LABORALS'!A36" display="NOM DEL PROJECTE (3)"/>
    <hyperlink ref="E6:E10" location="'DADES LABORALS'!A37" display="'DADES LABORALS'!A37"/>
    <hyperlink ref="F8:K8" location="'DADES LABORALS'!C38" display="NOMBRE DE PERSONES TREBALLADORES SÒCIES (5)"/>
    <hyperlink ref="L8:Q8" location="'DADES LABORALS'!C39" display="NOMBRE DE PERSONES TREBALLADORES (NO SÒCIES)"/>
    <hyperlink ref="S6:U9" location="'DADES LABORALS'!A40" display="Tipus de jornada (7)"/>
    <hyperlink ref="V6:X9" location="'DADES LABORALS'!A41" display="Tipus de contracte (8)"/>
    <hyperlink ref="Y6:AC8" location="'DADES LABORALS'!A42" display="Compromís manteniment llocs de treball a final projecte respecte plantilla a data sol·licitud (9)"/>
    <hyperlink ref="AD6:AD10" location="'DADES LABORALS'!A43" display="Llocs de treball creats a final projecte (10)"/>
    <hyperlink ref="A34:P34" location="'DADES LABORALS'!B8" display="(1) Nom entitat: Indicar el nom de l'entitat, tret de la sol·licitant. Les dades que informeu es clonaran al full dades econòmiques."/>
    <hyperlink ref="A35:P35" location="'DADES LABORALS'!C8" display="(2) NIF: Indicar el NIF de l'entitat, tret de la sol·licitant. Les dades que informeu es clonaran al full de dades econòmiques."/>
    <hyperlink ref="D6:D10" location="'DADES LABORALS'!A36" display="MUNICIPI"/>
    <hyperlink ref="A36:P36" location="'DADES LABORALS'!D9" display="(3) Municipi: Indicar el municipi on l'entitat té la seu física."/>
    <hyperlink ref="A37:P37" location="'DADES LABORALS'!E9" display="(4) Tipus entitat: Si es tracta d'entitat Sol·licitant (S) o Agrupada (A)."/>
    <hyperlink ref="A38:B38" location="'DADES LABORALS'!F8" display="Persones treballadores sòcies (5):"/>
    <hyperlink ref="A39:B39" location="'DADES LABORALS'!L9" display="Persones treballadores (no sòcies) (6):"/>
    <hyperlink ref="A40:P40" location="'DADES LABORALS'!S9" display="(7) Tipus de jornada: Indicar el número de persones que treballen a jornada completa i parcial. (el total de persones, columna U, ha de coincidir amb el total de persones, de la columna Total de la categoria tipus de contracte, columna X)."/>
    <hyperlink ref="A41:P41" location="'DADES LABORALS'!V9" display="(8) Tipus de contracte: Indicar el número de persones que estan contractades de manera indefinida o de manera temporal . (el total de persones, columna X, ha de coincidir amb el total de persones de la columna Total de la categoria Tipus de jornada, colum"/>
    <hyperlink ref="A42:P42" location="'DADES LABORALS'!Y9" display="'DADES LABORALS'!Y9"/>
    <hyperlink ref="A43:P43" location="'DADES LABORALS'!AD9" display="(10) Llocs de treball creats: Indicar el número de llocs de treball nous que es crearan. Si els llocs de treball es creen en una cooperativa nova indicar-ho a una fila sense emplenar indicant a l'apartat &quot;Nom entitat -&gt;Cooperativa nova&quot;."/>
    <hyperlink ref="B6:B10" location="'DADES LABORALS'!A34" display="NOM ENTITAT"/>
    <hyperlink ref="C6:C10" location="'DADES LABORALS'!A35" display="NIF"/>
  </hyperlinks>
  <pageMargins left="0.7" right="0.7" top="0.75" bottom="0.75" header="0.3" footer="0.3"/>
  <pageSetup paperSize="9" scale="52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6E0B4"/>
    <pageSetUpPr fitToPage="1"/>
  </sheetPr>
  <dimension ref="A1:T36"/>
  <sheetViews>
    <sheetView topLeftCell="A22" zoomScale="90" zoomScaleNormal="90" zoomScaleSheetLayoutView="95" workbookViewId="0">
      <selection activeCell="O7" sqref="O7"/>
    </sheetView>
  </sheetViews>
  <sheetFormatPr defaultColWidth="8.81640625" defaultRowHeight="10"/>
  <cols>
    <col min="1" max="1" width="8.81640625" style="7"/>
    <col min="2" max="2" width="35.81640625" style="7" customWidth="1"/>
    <col min="3" max="3" width="17" style="7" customWidth="1"/>
    <col min="4" max="4" width="17.54296875" style="7" customWidth="1"/>
    <col min="5" max="5" width="17.453125" style="7" customWidth="1"/>
    <col min="6" max="6" width="9.81640625" style="7" customWidth="1"/>
    <col min="7" max="7" width="19" style="7" customWidth="1"/>
    <col min="8" max="8" width="22.7265625" style="7" customWidth="1"/>
    <col min="9" max="9" width="7.54296875" style="7" customWidth="1"/>
    <col min="10" max="10" width="18.453125" style="7" customWidth="1"/>
    <col min="11" max="16" width="8.81640625" style="7"/>
    <col min="17" max="17" width="9.81640625" style="7" customWidth="1"/>
    <col min="18" max="18" width="15.1796875" style="7" customWidth="1"/>
    <col min="19" max="19" width="9.54296875" style="7" customWidth="1"/>
    <col min="20" max="20" width="9.54296875" style="7" bestFit="1" customWidth="1"/>
    <col min="21" max="21" width="10.81640625" style="7" customWidth="1"/>
    <col min="22" max="16384" width="8.81640625" style="7"/>
  </cols>
  <sheetData>
    <row r="1" spans="1:20" ht="14">
      <c r="A1" s="313" t="s">
        <v>708</v>
      </c>
      <c r="B1" s="313"/>
      <c r="C1" s="313"/>
      <c r="D1" s="313"/>
      <c r="E1" s="83"/>
      <c r="F1" s="83"/>
      <c r="G1" s="83"/>
      <c r="H1" s="83"/>
      <c r="I1" s="83"/>
      <c r="J1" s="84" t="s">
        <v>859</v>
      </c>
      <c r="K1" s="28"/>
    </row>
    <row r="3" spans="1:20" ht="14">
      <c r="A3" s="355" t="s">
        <v>687</v>
      </c>
      <c r="B3" s="355"/>
      <c r="C3" s="317">
        <f>'DADES LABORALS'!C3</f>
        <v>0</v>
      </c>
      <c r="D3" s="317"/>
      <c r="E3" s="317"/>
      <c r="F3" s="317"/>
      <c r="G3" s="317"/>
      <c r="H3" s="317"/>
      <c r="I3" s="14" t="s">
        <v>688</v>
      </c>
      <c r="J3" s="31">
        <f>'DADES LABORALS'!M3</f>
        <v>0</v>
      </c>
    </row>
    <row r="4" spans="1:20" ht="14">
      <c r="A4" s="355" t="s">
        <v>689</v>
      </c>
      <c r="B4" s="355"/>
      <c r="C4" s="317">
        <f>'DADES LABORALS'!C4</f>
        <v>0</v>
      </c>
      <c r="D4" s="317"/>
      <c r="E4" s="317"/>
      <c r="F4" s="317"/>
      <c r="G4" s="317"/>
      <c r="H4" s="317"/>
      <c r="I4" s="317"/>
      <c r="J4" s="317"/>
    </row>
    <row r="7" spans="1:20" ht="93.65" customHeight="1">
      <c r="A7" s="312" t="s">
        <v>696</v>
      </c>
      <c r="B7" s="312" t="s">
        <v>697</v>
      </c>
      <c r="C7" s="312" t="s">
        <v>688</v>
      </c>
      <c r="D7" s="223" t="s">
        <v>799</v>
      </c>
      <c r="E7" s="223" t="s">
        <v>798</v>
      </c>
      <c r="F7" s="341" t="s">
        <v>709</v>
      </c>
      <c r="G7" s="341" t="s">
        <v>693</v>
      </c>
      <c r="H7" s="223" t="s">
        <v>797</v>
      </c>
    </row>
    <row r="8" spans="1:20" ht="10" customHeight="1">
      <c r="A8" s="312"/>
      <c r="B8" s="312"/>
      <c r="C8" s="312"/>
      <c r="D8" s="356"/>
      <c r="E8" s="356"/>
      <c r="F8" s="342"/>
      <c r="G8" s="342"/>
      <c r="H8" s="356"/>
    </row>
    <row r="9" spans="1:20" ht="10" customHeight="1">
      <c r="A9" s="312"/>
      <c r="B9" s="312"/>
      <c r="C9" s="312"/>
      <c r="D9" s="356"/>
      <c r="E9" s="356"/>
      <c r="F9" s="342"/>
      <c r="G9" s="342"/>
      <c r="H9" s="356"/>
    </row>
    <row r="10" spans="1:20" ht="22.4" customHeight="1">
      <c r="A10" s="312"/>
      <c r="B10" s="312"/>
      <c r="C10" s="312"/>
      <c r="D10" s="224"/>
      <c r="E10" s="224"/>
      <c r="F10" s="343"/>
      <c r="G10" s="343"/>
      <c r="H10" s="224"/>
    </row>
    <row r="11" spans="1:20" ht="19.399999999999999" customHeight="1">
      <c r="A11" s="18">
        <v>1</v>
      </c>
      <c r="B11" s="46">
        <f>'DADES LABORALS'!B11</f>
        <v>0</v>
      </c>
      <c r="C11" s="46">
        <f>'DADES LABORALS'!C11</f>
        <v>0</v>
      </c>
      <c r="D11" s="29"/>
      <c r="E11" s="29"/>
      <c r="F11" s="17">
        <f>IF($D$31=0,0,D11/$D$31)</f>
        <v>0</v>
      </c>
      <c r="G11" s="43">
        <f>D11-E11</f>
        <v>0</v>
      </c>
      <c r="H11" s="66"/>
    </row>
    <row r="12" spans="1:20" ht="19.399999999999999" customHeight="1">
      <c r="A12" s="18">
        <v>2</v>
      </c>
      <c r="B12" s="46">
        <f>'DADES LABORALS'!B12</f>
        <v>0</v>
      </c>
      <c r="C12" s="46">
        <f>'DADES LABORALS'!C12</f>
        <v>0</v>
      </c>
      <c r="D12" s="29"/>
      <c r="E12" s="29"/>
      <c r="F12" s="17">
        <f t="shared" ref="F12:F30" si="0">IF($D$31=0,0,D12/$D$31)</f>
        <v>0</v>
      </c>
      <c r="G12" s="43">
        <f t="shared" ref="G12:G30" si="1">D12-E12</f>
        <v>0</v>
      </c>
      <c r="H12" s="66"/>
    </row>
    <row r="13" spans="1:20" ht="19.399999999999999" customHeight="1" thickBot="1">
      <c r="A13" s="18">
        <v>3</v>
      </c>
      <c r="B13" s="46">
        <f>'DADES LABORALS'!B13</f>
        <v>0</v>
      </c>
      <c r="C13" s="46">
        <f>'DADES LABORALS'!C13</f>
        <v>0</v>
      </c>
      <c r="D13" s="29"/>
      <c r="E13" s="29"/>
      <c r="F13" s="17">
        <f t="shared" si="0"/>
        <v>0</v>
      </c>
      <c r="G13" s="43">
        <f t="shared" si="1"/>
        <v>0</v>
      </c>
      <c r="H13" s="66"/>
      <c r="K13" s="191"/>
    </row>
    <row r="14" spans="1:20" ht="18.75" customHeight="1">
      <c r="A14" s="18">
        <v>4</v>
      </c>
      <c r="B14" s="46">
        <f>'DADES LABORALS'!B14</f>
        <v>0</v>
      </c>
      <c r="C14" s="46">
        <f>'DADES LABORALS'!C14</f>
        <v>0</v>
      </c>
      <c r="D14" s="29"/>
      <c r="E14" s="29"/>
      <c r="F14" s="17">
        <f t="shared" si="0"/>
        <v>0</v>
      </c>
      <c r="G14" s="43">
        <f t="shared" si="1"/>
        <v>0</v>
      </c>
      <c r="H14" s="66"/>
      <c r="J14" s="346" t="s">
        <v>866</v>
      </c>
      <c r="K14" s="347"/>
      <c r="L14" s="347"/>
      <c r="M14" s="347"/>
      <c r="N14" s="347"/>
      <c r="O14" s="347"/>
      <c r="P14" s="347"/>
      <c r="Q14" s="347"/>
      <c r="R14" s="347"/>
      <c r="S14" s="348"/>
    </row>
    <row r="15" spans="1:20" ht="20.25" customHeight="1">
      <c r="A15" s="18">
        <v>5</v>
      </c>
      <c r="B15" s="46">
        <f>'DADES LABORALS'!B15</f>
        <v>0</v>
      </c>
      <c r="C15" s="46">
        <f>'DADES LABORALS'!C15</f>
        <v>0</v>
      </c>
      <c r="D15" s="29"/>
      <c r="E15" s="29"/>
      <c r="F15" s="17">
        <f t="shared" si="0"/>
        <v>0</v>
      </c>
      <c r="G15" s="43">
        <f t="shared" si="1"/>
        <v>0</v>
      </c>
      <c r="H15" s="66"/>
      <c r="J15" s="349"/>
      <c r="K15" s="350"/>
      <c r="L15" s="350"/>
      <c r="M15" s="350"/>
      <c r="N15" s="350"/>
      <c r="O15" s="350"/>
      <c r="P15" s="350"/>
      <c r="Q15" s="350"/>
      <c r="R15" s="350"/>
      <c r="S15" s="351"/>
      <c r="T15" s="192"/>
    </row>
    <row r="16" spans="1:20" ht="19.399999999999999" customHeight="1">
      <c r="A16" s="18">
        <v>6</v>
      </c>
      <c r="B16" s="46">
        <f>'DADES LABORALS'!B16</f>
        <v>0</v>
      </c>
      <c r="C16" s="46">
        <f>'DADES LABORALS'!C16</f>
        <v>0</v>
      </c>
      <c r="D16" s="29"/>
      <c r="E16" s="29"/>
      <c r="F16" s="17">
        <f t="shared" si="0"/>
        <v>0</v>
      </c>
      <c r="G16" s="43">
        <f t="shared" si="1"/>
        <v>0</v>
      </c>
      <c r="H16" s="66"/>
      <c r="J16" s="349"/>
      <c r="K16" s="350"/>
      <c r="L16" s="350"/>
      <c r="M16" s="350"/>
      <c r="N16" s="350"/>
      <c r="O16" s="350"/>
      <c r="P16" s="350"/>
      <c r="Q16" s="350"/>
      <c r="R16" s="350"/>
      <c r="S16" s="351"/>
    </row>
    <row r="17" spans="1:19" ht="19.399999999999999" customHeight="1">
      <c r="A17" s="18">
        <v>7</v>
      </c>
      <c r="B17" s="46">
        <f>'DADES LABORALS'!B17</f>
        <v>0</v>
      </c>
      <c r="C17" s="46">
        <f>'DADES LABORALS'!C17</f>
        <v>0</v>
      </c>
      <c r="D17" s="29"/>
      <c r="E17" s="29"/>
      <c r="F17" s="17">
        <f t="shared" si="0"/>
        <v>0</v>
      </c>
      <c r="G17" s="43">
        <f t="shared" si="1"/>
        <v>0</v>
      </c>
      <c r="H17" s="66"/>
      <c r="J17" s="349"/>
      <c r="K17" s="350"/>
      <c r="L17" s="350"/>
      <c r="M17" s="350"/>
      <c r="N17" s="350"/>
      <c r="O17" s="350"/>
      <c r="P17" s="350"/>
      <c r="Q17" s="350"/>
      <c r="R17" s="350"/>
      <c r="S17" s="351"/>
    </row>
    <row r="18" spans="1:19" ht="19.399999999999999" customHeight="1">
      <c r="A18" s="18">
        <v>8</v>
      </c>
      <c r="B18" s="46">
        <f>'DADES LABORALS'!B18</f>
        <v>0</v>
      </c>
      <c r="C18" s="46">
        <f>'DADES LABORALS'!C18</f>
        <v>0</v>
      </c>
      <c r="D18" s="29"/>
      <c r="E18" s="29"/>
      <c r="F18" s="17">
        <f t="shared" si="0"/>
        <v>0</v>
      </c>
      <c r="G18" s="43">
        <f t="shared" si="1"/>
        <v>0</v>
      </c>
      <c r="H18" s="66"/>
      <c r="J18" s="349"/>
      <c r="K18" s="350"/>
      <c r="L18" s="350"/>
      <c r="M18" s="350"/>
      <c r="N18" s="350"/>
      <c r="O18" s="350"/>
      <c r="P18" s="350"/>
      <c r="Q18" s="350"/>
      <c r="R18" s="350"/>
      <c r="S18" s="351"/>
    </row>
    <row r="19" spans="1:19" ht="19.399999999999999" customHeight="1">
      <c r="A19" s="18">
        <v>9</v>
      </c>
      <c r="B19" s="46">
        <f>'DADES LABORALS'!B19</f>
        <v>0</v>
      </c>
      <c r="C19" s="46">
        <f>'DADES LABORALS'!C19</f>
        <v>0</v>
      </c>
      <c r="D19" s="29"/>
      <c r="E19" s="29"/>
      <c r="F19" s="17">
        <f t="shared" si="0"/>
        <v>0</v>
      </c>
      <c r="G19" s="43">
        <f t="shared" si="1"/>
        <v>0</v>
      </c>
      <c r="H19" s="66"/>
      <c r="J19" s="349"/>
      <c r="K19" s="350"/>
      <c r="L19" s="350"/>
      <c r="M19" s="350"/>
      <c r="N19" s="350"/>
      <c r="O19" s="350"/>
      <c r="P19" s="350"/>
      <c r="Q19" s="350"/>
      <c r="R19" s="350"/>
      <c r="S19" s="351"/>
    </row>
    <row r="20" spans="1:19" ht="19.399999999999999" customHeight="1">
      <c r="A20" s="18">
        <v>10</v>
      </c>
      <c r="B20" s="46">
        <f>'DADES LABORALS'!B20</f>
        <v>0</v>
      </c>
      <c r="C20" s="46">
        <f>'DADES LABORALS'!C20</f>
        <v>0</v>
      </c>
      <c r="D20" s="29"/>
      <c r="E20" s="29"/>
      <c r="F20" s="17">
        <f t="shared" si="0"/>
        <v>0</v>
      </c>
      <c r="G20" s="43">
        <f t="shared" si="1"/>
        <v>0</v>
      </c>
      <c r="H20" s="66"/>
      <c r="J20" s="349"/>
      <c r="K20" s="350"/>
      <c r="L20" s="350"/>
      <c r="M20" s="350"/>
      <c r="N20" s="350"/>
      <c r="O20" s="350"/>
      <c r="P20" s="350"/>
      <c r="Q20" s="350"/>
      <c r="R20" s="350"/>
      <c r="S20" s="351"/>
    </row>
    <row r="21" spans="1:19" ht="19.399999999999999" customHeight="1">
      <c r="A21" s="18">
        <v>11</v>
      </c>
      <c r="B21" s="46">
        <f>'DADES LABORALS'!B21</f>
        <v>0</v>
      </c>
      <c r="C21" s="46">
        <f>'DADES LABORALS'!C21</f>
        <v>0</v>
      </c>
      <c r="D21" s="29"/>
      <c r="E21" s="29"/>
      <c r="F21" s="17">
        <f t="shared" si="0"/>
        <v>0</v>
      </c>
      <c r="G21" s="43">
        <f t="shared" si="1"/>
        <v>0</v>
      </c>
      <c r="H21" s="66"/>
      <c r="J21" s="349"/>
      <c r="K21" s="350"/>
      <c r="L21" s="350"/>
      <c r="M21" s="350"/>
      <c r="N21" s="350"/>
      <c r="O21" s="350"/>
      <c r="P21" s="350"/>
      <c r="Q21" s="350"/>
      <c r="R21" s="350"/>
      <c r="S21" s="351"/>
    </row>
    <row r="22" spans="1:19" ht="19.399999999999999" customHeight="1" thickBot="1">
      <c r="A22" s="18">
        <v>12</v>
      </c>
      <c r="B22" s="46">
        <f>'DADES LABORALS'!B22</f>
        <v>0</v>
      </c>
      <c r="C22" s="46">
        <f>'DADES LABORALS'!C22</f>
        <v>0</v>
      </c>
      <c r="D22" s="29"/>
      <c r="E22" s="29"/>
      <c r="F22" s="17">
        <f t="shared" si="0"/>
        <v>0</v>
      </c>
      <c r="G22" s="43">
        <f t="shared" si="1"/>
        <v>0</v>
      </c>
      <c r="H22" s="66"/>
      <c r="J22" s="352"/>
      <c r="K22" s="353"/>
      <c r="L22" s="353"/>
      <c r="M22" s="353"/>
      <c r="N22" s="353"/>
      <c r="O22" s="353"/>
      <c r="P22" s="353"/>
      <c r="Q22" s="353"/>
      <c r="R22" s="353"/>
      <c r="S22" s="354"/>
    </row>
    <row r="23" spans="1:19" ht="19.399999999999999" customHeight="1">
      <c r="A23" s="18">
        <v>13</v>
      </c>
      <c r="B23" s="46">
        <f>'DADES LABORALS'!B23</f>
        <v>0</v>
      </c>
      <c r="C23" s="46">
        <f>'DADES LABORALS'!C23</f>
        <v>0</v>
      </c>
      <c r="D23" s="29"/>
      <c r="E23" s="29"/>
      <c r="F23" s="17">
        <f t="shared" si="0"/>
        <v>0</v>
      </c>
      <c r="G23" s="43">
        <f t="shared" si="1"/>
        <v>0</v>
      </c>
      <c r="H23" s="66"/>
      <c r="J23" s="190"/>
    </row>
    <row r="24" spans="1:19" ht="19.399999999999999" customHeight="1">
      <c r="A24" s="18">
        <v>14</v>
      </c>
      <c r="B24" s="46">
        <f>'DADES LABORALS'!B24</f>
        <v>0</v>
      </c>
      <c r="C24" s="46">
        <f>'DADES LABORALS'!C24</f>
        <v>0</v>
      </c>
      <c r="D24" s="29"/>
      <c r="E24" s="29"/>
      <c r="F24" s="17">
        <f t="shared" si="0"/>
        <v>0</v>
      </c>
      <c r="G24" s="43">
        <f t="shared" si="1"/>
        <v>0</v>
      </c>
      <c r="H24" s="66"/>
    </row>
    <row r="25" spans="1:19" ht="19.399999999999999" customHeight="1">
      <c r="A25" s="18">
        <v>15</v>
      </c>
      <c r="B25" s="46">
        <f>'DADES LABORALS'!B25</f>
        <v>0</v>
      </c>
      <c r="C25" s="46">
        <f>'DADES LABORALS'!C25</f>
        <v>0</v>
      </c>
      <c r="D25" s="29"/>
      <c r="E25" s="29"/>
      <c r="F25" s="17">
        <f t="shared" si="0"/>
        <v>0</v>
      </c>
      <c r="G25" s="43">
        <f t="shared" si="1"/>
        <v>0</v>
      </c>
      <c r="H25" s="66"/>
    </row>
    <row r="26" spans="1:19" ht="19.399999999999999" customHeight="1">
      <c r="A26" s="18">
        <v>16</v>
      </c>
      <c r="B26" s="46">
        <f>'DADES LABORALS'!B26</f>
        <v>0</v>
      </c>
      <c r="C26" s="46">
        <f>'DADES LABORALS'!C26</f>
        <v>0</v>
      </c>
      <c r="D26" s="29"/>
      <c r="E26" s="29"/>
      <c r="F26" s="17">
        <f t="shared" si="0"/>
        <v>0</v>
      </c>
      <c r="G26" s="43">
        <f t="shared" si="1"/>
        <v>0</v>
      </c>
      <c r="H26" s="66"/>
    </row>
    <row r="27" spans="1:19" ht="19.399999999999999" customHeight="1">
      <c r="A27" s="18">
        <v>17</v>
      </c>
      <c r="B27" s="46">
        <f>'DADES LABORALS'!B27</f>
        <v>0</v>
      </c>
      <c r="C27" s="46">
        <f>'DADES LABORALS'!C27</f>
        <v>0</v>
      </c>
      <c r="D27" s="29"/>
      <c r="E27" s="29"/>
      <c r="F27" s="17">
        <f t="shared" si="0"/>
        <v>0</v>
      </c>
      <c r="G27" s="43">
        <f t="shared" si="1"/>
        <v>0</v>
      </c>
      <c r="H27" s="66"/>
    </row>
    <row r="28" spans="1:19" ht="19.399999999999999" customHeight="1">
      <c r="A28" s="18">
        <v>18</v>
      </c>
      <c r="B28" s="46">
        <f>'DADES LABORALS'!B28</f>
        <v>0</v>
      </c>
      <c r="C28" s="46">
        <f>'DADES LABORALS'!C28</f>
        <v>0</v>
      </c>
      <c r="D28" s="29"/>
      <c r="E28" s="29"/>
      <c r="F28" s="17">
        <f t="shared" si="0"/>
        <v>0</v>
      </c>
      <c r="G28" s="43">
        <f t="shared" si="1"/>
        <v>0</v>
      </c>
      <c r="H28" s="66"/>
    </row>
    <row r="29" spans="1:19" ht="19.399999999999999" customHeight="1">
      <c r="A29" s="18">
        <v>19</v>
      </c>
      <c r="B29" s="46">
        <f>'DADES LABORALS'!B29</f>
        <v>0</v>
      </c>
      <c r="C29" s="46">
        <f>'DADES LABORALS'!C29</f>
        <v>0</v>
      </c>
      <c r="D29" s="29"/>
      <c r="E29" s="29"/>
      <c r="F29" s="17">
        <f t="shared" si="0"/>
        <v>0</v>
      </c>
      <c r="G29" s="43">
        <f t="shared" si="1"/>
        <v>0</v>
      </c>
      <c r="H29" s="66"/>
    </row>
    <row r="30" spans="1:19" ht="19.399999999999999" customHeight="1" thickBot="1">
      <c r="A30" s="18">
        <v>20</v>
      </c>
      <c r="B30" s="46">
        <f>'DADES LABORALS'!B30</f>
        <v>0</v>
      </c>
      <c r="C30" s="46">
        <f>'DADES LABORALS'!C30</f>
        <v>0</v>
      </c>
      <c r="D30" s="29"/>
      <c r="E30" s="29"/>
      <c r="F30" s="17">
        <f t="shared" si="0"/>
        <v>0</v>
      </c>
      <c r="G30" s="43">
        <f t="shared" si="1"/>
        <v>0</v>
      </c>
      <c r="H30" s="66"/>
    </row>
    <row r="31" spans="1:19" ht="11" thickBot="1">
      <c r="A31" s="20" t="s">
        <v>694</v>
      </c>
      <c r="B31" s="21"/>
      <c r="C31" s="21"/>
      <c r="D31" s="42">
        <f>SUM(D11:D30)</f>
        <v>0</v>
      </c>
      <c r="E31" s="42">
        <f>SUM(E11:E30)</f>
        <v>0</v>
      </c>
      <c r="F31" s="19">
        <f>SUM(F11:F30)</f>
        <v>0</v>
      </c>
      <c r="G31" s="44">
        <f>SUM(G11:G30)</f>
        <v>0</v>
      </c>
      <c r="H31" s="42">
        <f>SUM(H11:H30)</f>
        <v>0</v>
      </c>
    </row>
    <row r="32" spans="1:19" ht="57.65" customHeight="1">
      <c r="D32" s="10"/>
      <c r="E32" s="16"/>
      <c r="F32" s="16"/>
      <c r="G32" s="155" t="s">
        <v>758</v>
      </c>
      <c r="H32" s="92"/>
      <c r="I32" s="92"/>
      <c r="J32" s="92"/>
      <c r="K32" s="10"/>
      <c r="L32" s="10"/>
      <c r="M32" s="10"/>
    </row>
    <row r="33" spans="1:13" ht="30.65" customHeight="1">
      <c r="A33" s="238" t="s">
        <v>745</v>
      </c>
      <c r="B33" s="238"/>
      <c r="D33" s="10"/>
      <c r="E33" s="11"/>
      <c r="F33" s="38"/>
      <c r="G33" s="11"/>
      <c r="H33" s="11"/>
      <c r="I33" s="13"/>
      <c r="J33" s="12"/>
      <c r="K33" s="10"/>
      <c r="L33" s="10"/>
      <c r="M33" s="10"/>
    </row>
    <row r="34" spans="1:13" ht="31" customHeight="1">
      <c r="A34" s="344" t="s">
        <v>794</v>
      </c>
      <c r="B34" s="344"/>
      <c r="C34" s="344"/>
      <c r="D34" s="344"/>
      <c r="E34" s="344"/>
      <c r="F34" s="344"/>
      <c r="G34" s="344"/>
      <c r="H34" s="344"/>
      <c r="I34" s="344"/>
      <c r="J34" s="12"/>
      <c r="K34" s="10"/>
      <c r="L34" s="10"/>
      <c r="M34" s="10"/>
    </row>
    <row r="35" spans="1:13" ht="31.5" customHeight="1">
      <c r="A35" s="344" t="s">
        <v>795</v>
      </c>
      <c r="B35" s="344"/>
      <c r="C35" s="344"/>
      <c r="D35" s="344"/>
      <c r="E35" s="344"/>
      <c r="F35" s="344"/>
      <c r="G35" s="344"/>
      <c r="H35" s="344"/>
      <c r="I35" s="344"/>
      <c r="J35" s="12"/>
      <c r="K35" s="10"/>
      <c r="L35" s="10"/>
      <c r="M35" s="10"/>
    </row>
    <row r="36" spans="1:13" ht="19" customHeight="1">
      <c r="A36" s="344" t="s">
        <v>796</v>
      </c>
      <c r="B36" s="344"/>
      <c r="C36" s="344"/>
      <c r="D36" s="344"/>
      <c r="E36" s="344"/>
      <c r="F36" s="344"/>
      <c r="G36" s="344"/>
      <c r="H36" s="344"/>
      <c r="I36" s="344"/>
      <c r="J36" s="12"/>
      <c r="K36" s="10"/>
      <c r="L36" s="10"/>
      <c r="M36" s="10"/>
    </row>
  </sheetData>
  <sheetProtection algorithmName="SHA-512" hashValue="O33ATmlwqcx9hU5cJxtxHe9j6/JFyFkBz/lXvAbZb/xXJQkJoKo1gDJ8Qws6KcWuK9TeiUjnpnsRRJahf/aPig==" saltValue="e24SyAPd+IctwB3PTfghMQ==" spinCount="100000" sheet="1" objects="1" scenarios="1"/>
  <mergeCells count="18">
    <mergeCell ref="A33:B33"/>
    <mergeCell ref="A34:I34"/>
    <mergeCell ref="A35:I35"/>
    <mergeCell ref="A36:I36"/>
    <mergeCell ref="C7:C10"/>
    <mergeCell ref="B7:B10"/>
    <mergeCell ref="A7:A10"/>
    <mergeCell ref="H7:H10"/>
    <mergeCell ref="D7:D10"/>
    <mergeCell ref="E7:E10"/>
    <mergeCell ref="G7:G10"/>
    <mergeCell ref="F7:F10"/>
    <mergeCell ref="J14:S22"/>
    <mergeCell ref="C4:J4"/>
    <mergeCell ref="A1:D1"/>
    <mergeCell ref="A3:B3"/>
    <mergeCell ref="C3:H3"/>
    <mergeCell ref="A4:B4"/>
  </mergeCells>
  <conditionalFormatting sqref="A33:B33">
    <cfRule type="cellIs" dxfId="0" priority="1" operator="equal">
      <formula>"ERROR"</formula>
    </cfRule>
  </conditionalFormatting>
  <dataValidations disablePrompts="1" count="1">
    <dataValidation type="decimal" operator="greaterThanOrEqual" allowBlank="1" showInputMessage="1" showErrorMessage="1" sqref="D11:E30">
      <formula1>0</formula1>
    </dataValidation>
  </dataValidations>
  <hyperlinks>
    <hyperlink ref="D7:D10" location="'DADES ECONÒMIQUES'!A34" display="Import total"/>
    <hyperlink ref="E7:E10" location="'DADES ECONÒMIQUES'!A35" display="Import cofinançament"/>
    <hyperlink ref="H7:H10" location="'DADES ECONÒMIQUES'!A36" display="Facturació de l'entitat (3)"/>
    <hyperlink ref="A34:I34" location="'DADES ECONÒMIQUES'!D7" display="(1) Import total: Cost del projecte corresponent a cada entitat participant. Quan hàgiu emplenat totes les dades, el total haurà de coincidir amb el total informat al full RESUM I PRESSUPOST de l'eix sol·licitant."/>
    <hyperlink ref="A35:I35" location="'DADES ECONÒMIQUES'!E7" display="(2) Import cofinançament: Cost del projecte corresponent a cada entitat participant. Quan hàgiu emplenat totes les dades, el total haurà de coincidir amb el total  informat al full RESUM I PRESSUPOST de l'eix sol·licitat."/>
    <hyperlink ref="A36:I36" location="'DADES ECONÒMIQUES'!H7" display="(3) Facturació entitat: Import de la facturació que figura als comptes anuals de l'últim exercici aprovat."/>
  </hyperlink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custom" operator="equal" allowBlank="1" showInputMessage="1" showErrorMessage="1">
          <x14:formula1>
            <xm:f>'RESUM I PRESSUPOST EIXOS A,B, E'!G60</xm:f>
          </x14:formula1>
          <xm:sqref>E31</xm:sqref>
        </x14:dataValidation>
        <x14:dataValidation type="custom" operator="notEqual" allowBlank="1" showInputMessage="1" showErrorMessage="1" error="el pressupost de projecte ha de coincidir amb el valor que figura al full RESUM I PRESSUPOST">
          <x14:formula1>
            <xm:f>'RESUM I PRESSUPOST EIXOS A,B, E'!G60</xm:f>
          </x14:formula1>
          <xm:sqref>D31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734C0D629FB94695CBAD3DF24F7E48" ma:contentTypeVersion="13" ma:contentTypeDescription="Crea un document nou" ma:contentTypeScope="" ma:versionID="6529bdb6a341e633d1cca7fdadd1f660">
  <xsd:schema xmlns:xsd="http://www.w3.org/2001/XMLSchema" xmlns:xs="http://www.w3.org/2001/XMLSchema" xmlns:p="http://schemas.microsoft.com/office/2006/metadata/properties" xmlns:ns3="bb5a4961-c461-4c09-8907-052e9377d00f" xmlns:ns4="04f85880-1e90-437c-b011-f9478f97cbf8" targetNamespace="http://schemas.microsoft.com/office/2006/metadata/properties" ma:root="true" ma:fieldsID="926ea332a16813cd274f4e91e2bd9799" ns3:_="" ns4:_="">
    <xsd:import namespace="bb5a4961-c461-4c09-8907-052e9377d00f"/>
    <xsd:import namespace="04f85880-1e90-437c-b011-f9478f97cbf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5a4961-c461-4c09-8907-052e9377d0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f85880-1e90-437c-b011-f9478f97cbf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indicació per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29B592-41D7-48D5-96A3-7884F5FD0242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04f85880-1e90-437c-b011-f9478f97cbf8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bb5a4961-c461-4c09-8907-052e9377d00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23CB21A-6F23-44A4-A44B-CFBB39FCC1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01EE08-A9AF-4B43-B824-34B917A9DA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5a4961-c461-4c09-8907-052e9377d00f"/>
    <ds:schemaRef ds:uri="04f85880-1e90-437c-b011-f9478f97cb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7</vt:i4>
      </vt:variant>
      <vt:variant>
        <vt:lpstr>Intervals amb nom</vt:lpstr>
      </vt:variant>
      <vt:variant>
        <vt:i4>8</vt:i4>
      </vt:variant>
    </vt:vector>
  </HeadingPairs>
  <TitlesOfParts>
    <vt:vector size="15" baseType="lpstr">
      <vt:lpstr>CODIS</vt:lpstr>
      <vt:lpstr>INSTRUCCIONS</vt:lpstr>
      <vt:lpstr>RESUM I PRESSUPOST EIXOS A,B, E</vt:lpstr>
      <vt:lpstr>RESUM I PRESSUPOST EIX C</vt:lpstr>
      <vt:lpstr>RESUM I PRESSUPOST EIX D</vt:lpstr>
      <vt:lpstr>DADES LABORALS</vt:lpstr>
      <vt:lpstr>DADES ECONÒMIQUES</vt:lpstr>
      <vt:lpstr>Abast</vt:lpstr>
      <vt:lpstr>'DADES ECONÒMIQUES'!Àrea_d'impressió</vt:lpstr>
      <vt:lpstr>'DADES LABORALS'!Àrea_d'impressió</vt:lpstr>
      <vt:lpstr>INSTRUCCIONS!Àrea_d'impressió</vt:lpstr>
      <vt:lpstr>'RESUM I PRESSUPOST EIXOS A,B, E'!Àrea_d'impressió</vt:lpstr>
      <vt:lpstr>comarca</vt:lpstr>
      <vt:lpstr>ENTITAT</vt:lpstr>
      <vt:lpstr>Municipi</vt:lpstr>
    </vt:vector>
  </TitlesOfParts>
  <Company>CTTI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Coy Robert, Eugènia</dc:creator>
  <cp:lastModifiedBy>Morales Martinez, Carles</cp:lastModifiedBy>
  <cp:revision/>
  <cp:lastPrinted>2021-04-06T12:06:16Z</cp:lastPrinted>
  <dcterms:created xsi:type="dcterms:W3CDTF">2017-07-31T09:20:39Z</dcterms:created>
  <dcterms:modified xsi:type="dcterms:W3CDTF">2023-05-18T12:56:03Z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0x01010023734C0D629FB94695CBAD3DF24F7E48</vt:lpwstr>
  </property>
</Properties>
</file>