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Z_AmbitTreball\CESP_Centres Especials de Treball\FomentIntegracioLaboral\"/>
    </mc:Choice>
  </mc:AlternateContent>
  <bookViews>
    <workbookView xWindow="0" yWindow="0" windowWidth="19200" windowHeight="6560" tabRatio="645"/>
  </bookViews>
  <sheets>
    <sheet name="Gener_21" sheetId="16" r:id="rId1"/>
    <sheet name="Febrer_21" sheetId="17" r:id="rId2"/>
    <sheet name="Març_21" sheetId="19" r:id="rId3"/>
    <sheet name="Abril_21" sheetId="20" r:id="rId4"/>
    <sheet name="Maig_21" sheetId="21" r:id="rId5"/>
    <sheet name="Juny_21" sheetId="22" r:id="rId6"/>
    <sheet name="Juliol_21 " sheetId="23" r:id="rId7"/>
    <sheet name="Agost_21" sheetId="24" r:id="rId8"/>
    <sheet name="Setembre_21" sheetId="25" r:id="rId9"/>
  </sheets>
  <definedNames>
    <definedName name="Sexe" localSheetId="3">#REF!</definedName>
    <definedName name="Sexe" localSheetId="7">#REF!</definedName>
    <definedName name="Sexe" localSheetId="1">#REF!</definedName>
    <definedName name="Sexe" localSheetId="6">#REF!</definedName>
    <definedName name="Sexe" localSheetId="5">#REF!</definedName>
    <definedName name="Sexe" localSheetId="4">#REF!</definedName>
    <definedName name="Sexe" localSheetId="2">#REF!</definedName>
    <definedName name="Sexe" localSheetId="8">#REF!</definedName>
    <definedName name="Sexe">#REF!</definedName>
    <definedName name="T.Discapacitat" localSheetId="3">#REF!</definedName>
    <definedName name="T.Discapacitat" localSheetId="7">#REF!</definedName>
    <definedName name="T.Discapacitat" localSheetId="1">#REF!</definedName>
    <definedName name="T.Discapacitat" localSheetId="6">#REF!</definedName>
    <definedName name="T.Discapacitat" localSheetId="5">#REF!</definedName>
    <definedName name="T.Discapacitat" localSheetId="4">#REF!</definedName>
    <definedName name="T.Discapacitat" localSheetId="2">#REF!</definedName>
    <definedName name="T.Discapacitat" localSheetId="8">#REF!</definedName>
    <definedName name="T.Discapacitat">#REF!</definedName>
    <definedName name="Tipus_de_discapacitat" localSheetId="3">#REF!</definedName>
    <definedName name="Tipus_de_discapacitat" localSheetId="7">#REF!</definedName>
    <definedName name="Tipus_de_discapacitat" localSheetId="1">#REF!</definedName>
    <definedName name="Tipus_de_discapacitat" localSheetId="6">#REF!</definedName>
    <definedName name="Tipus_de_discapacitat" localSheetId="5">#REF!</definedName>
    <definedName name="Tipus_de_discapacitat" localSheetId="4">#REF!</definedName>
    <definedName name="Tipus_de_discapacitat" localSheetId="2">#REF!</definedName>
    <definedName name="Tipus_de_discapacitat" localSheetId="8">#REF!</definedName>
    <definedName name="Tipus_de_discapacitat">#REF!</definedName>
  </definedNames>
  <calcPr calcId="162913"/>
</workbook>
</file>

<file path=xl/calcChain.xml><?xml version="1.0" encoding="utf-8"?>
<calcChain xmlns="http://schemas.openxmlformats.org/spreadsheetml/2006/main">
  <c r="J5" i="25" l="1"/>
  <c r="J5" i="19" l="1"/>
  <c r="J5" i="17"/>
  <c r="R201" i="25" l="1"/>
  <c r="Q201" i="25"/>
  <c r="P201" i="25"/>
  <c r="O201" i="25"/>
  <c r="N201" i="25"/>
  <c r="M201" i="25"/>
  <c r="L201" i="25"/>
  <c r="K201" i="25"/>
  <c r="J201" i="25"/>
  <c r="CL200" i="25"/>
  <c r="CC200" i="25"/>
  <c r="CE200" i="25" s="1"/>
  <c r="U200" i="25"/>
  <c r="S200" i="25"/>
  <c r="T200" i="25" s="1"/>
  <c r="V200" i="25" s="1"/>
  <c r="CL199" i="25"/>
  <c r="CC199" i="25"/>
  <c r="CE199" i="25" s="1"/>
  <c r="U199" i="25"/>
  <c r="S199" i="25"/>
  <c r="T199" i="25" s="1"/>
  <c r="CL198" i="25"/>
  <c r="CC198" i="25"/>
  <c r="CE198" i="25" s="1"/>
  <c r="U198" i="25"/>
  <c r="S198" i="25"/>
  <c r="T198" i="25" s="1"/>
  <c r="V198" i="25" s="1"/>
  <c r="CL197" i="25"/>
  <c r="CC197" i="25"/>
  <c r="CE197" i="25" s="1"/>
  <c r="U197" i="25"/>
  <c r="S197" i="25"/>
  <c r="T197" i="25" s="1"/>
  <c r="CL196" i="25"/>
  <c r="CC196" i="25"/>
  <c r="CE196" i="25" s="1"/>
  <c r="U196" i="25"/>
  <c r="S196" i="25"/>
  <c r="T196" i="25" s="1"/>
  <c r="U195" i="25"/>
  <c r="S195" i="25"/>
  <c r="T195" i="25" s="1"/>
  <c r="U194" i="25"/>
  <c r="S194" i="25"/>
  <c r="T194" i="25" s="1"/>
  <c r="U193" i="25"/>
  <c r="S193" i="25"/>
  <c r="T193" i="25" s="1"/>
  <c r="U192" i="25"/>
  <c r="S192" i="25"/>
  <c r="T192" i="25" s="1"/>
  <c r="U191" i="25"/>
  <c r="S191" i="25"/>
  <c r="T191" i="25" s="1"/>
  <c r="U190" i="25"/>
  <c r="S190" i="25"/>
  <c r="T190" i="25" s="1"/>
  <c r="U189" i="25"/>
  <c r="S189" i="25"/>
  <c r="T189" i="25" s="1"/>
  <c r="U188" i="25"/>
  <c r="S188" i="25"/>
  <c r="T188" i="25" s="1"/>
  <c r="U187" i="25"/>
  <c r="S187" i="25"/>
  <c r="T187" i="25" s="1"/>
  <c r="U186" i="25"/>
  <c r="S186" i="25"/>
  <c r="T186" i="25" s="1"/>
  <c r="U185" i="25"/>
  <c r="S185" i="25"/>
  <c r="T185" i="25" s="1"/>
  <c r="U184" i="25"/>
  <c r="S184" i="25"/>
  <c r="T184" i="25" s="1"/>
  <c r="U183" i="25"/>
  <c r="S183" i="25"/>
  <c r="T183" i="25" s="1"/>
  <c r="U182" i="25"/>
  <c r="S182" i="25"/>
  <c r="T182" i="25" s="1"/>
  <c r="U181" i="25"/>
  <c r="S181" i="25"/>
  <c r="T181" i="25" s="1"/>
  <c r="U180" i="25"/>
  <c r="S180" i="25"/>
  <c r="T180" i="25" s="1"/>
  <c r="U179" i="25"/>
  <c r="S179" i="25"/>
  <c r="T179" i="25" s="1"/>
  <c r="U178" i="25"/>
  <c r="S178" i="25"/>
  <c r="T178" i="25" s="1"/>
  <c r="CL177" i="25"/>
  <c r="CC177" i="25"/>
  <c r="CE177" i="25" s="1"/>
  <c r="U177" i="25"/>
  <c r="S177" i="25"/>
  <c r="T177" i="25" s="1"/>
  <c r="U176" i="25"/>
  <c r="S176" i="25"/>
  <c r="T176" i="25" s="1"/>
  <c r="V176" i="25" s="1"/>
  <c r="U175" i="25"/>
  <c r="S175" i="25"/>
  <c r="T175" i="25" s="1"/>
  <c r="U174" i="25"/>
  <c r="S174" i="25"/>
  <c r="T174" i="25" s="1"/>
  <c r="V174" i="25" s="1"/>
  <c r="U173" i="25"/>
  <c r="S173" i="25"/>
  <c r="T173" i="25" s="1"/>
  <c r="U172" i="25"/>
  <c r="S172" i="25"/>
  <c r="T172" i="25" s="1"/>
  <c r="U171" i="25"/>
  <c r="S171" i="25"/>
  <c r="T171" i="25" s="1"/>
  <c r="U170" i="25"/>
  <c r="S170" i="25"/>
  <c r="T170" i="25" s="1"/>
  <c r="V170" i="25" s="1"/>
  <c r="U169" i="25"/>
  <c r="S169" i="25"/>
  <c r="T169" i="25" s="1"/>
  <c r="U168" i="25"/>
  <c r="S168" i="25"/>
  <c r="T168" i="25" s="1"/>
  <c r="U167" i="25"/>
  <c r="S167" i="25"/>
  <c r="T167" i="25" s="1"/>
  <c r="V167" i="25" s="1"/>
  <c r="U166" i="25"/>
  <c r="S166" i="25"/>
  <c r="T166" i="25" s="1"/>
  <c r="V166" i="25" s="1"/>
  <c r="U165" i="25"/>
  <c r="S165" i="25"/>
  <c r="T165" i="25" s="1"/>
  <c r="U164" i="25"/>
  <c r="S164" i="25"/>
  <c r="T164" i="25" s="1"/>
  <c r="U163" i="25"/>
  <c r="S163" i="25"/>
  <c r="T163" i="25" s="1"/>
  <c r="U162" i="25"/>
  <c r="S162" i="25"/>
  <c r="T162" i="25" s="1"/>
  <c r="U161" i="25"/>
  <c r="S161" i="25"/>
  <c r="T161" i="25" s="1"/>
  <c r="U160" i="25"/>
  <c r="S160" i="25"/>
  <c r="T160" i="25" s="1"/>
  <c r="U159" i="25"/>
  <c r="S159" i="25"/>
  <c r="T159" i="25" s="1"/>
  <c r="U158" i="25"/>
  <c r="S158" i="25"/>
  <c r="T158" i="25" s="1"/>
  <c r="U157" i="25"/>
  <c r="S157" i="25"/>
  <c r="T157" i="25" s="1"/>
  <c r="U156" i="25"/>
  <c r="S156" i="25"/>
  <c r="T156" i="25" s="1"/>
  <c r="U155" i="25"/>
  <c r="S155" i="25"/>
  <c r="T155" i="25" s="1"/>
  <c r="U154" i="25"/>
  <c r="S154" i="25"/>
  <c r="T154" i="25" s="1"/>
  <c r="U153" i="25"/>
  <c r="S153" i="25"/>
  <c r="T153" i="25" s="1"/>
  <c r="U152" i="25"/>
  <c r="S152" i="25"/>
  <c r="T152" i="25" s="1"/>
  <c r="U151" i="25"/>
  <c r="S151" i="25"/>
  <c r="T151" i="25" s="1"/>
  <c r="U150" i="25"/>
  <c r="S150" i="25"/>
  <c r="T150" i="25" s="1"/>
  <c r="U149" i="25"/>
  <c r="S149" i="25"/>
  <c r="T149" i="25" s="1"/>
  <c r="U148" i="25"/>
  <c r="S148" i="25"/>
  <c r="T148" i="25" s="1"/>
  <c r="U147" i="25"/>
  <c r="S147" i="25"/>
  <c r="T147" i="25" s="1"/>
  <c r="U146" i="25"/>
  <c r="S146" i="25"/>
  <c r="T146" i="25" s="1"/>
  <c r="U145" i="25"/>
  <c r="S145" i="25"/>
  <c r="T145" i="25" s="1"/>
  <c r="U144" i="25"/>
  <c r="S144" i="25"/>
  <c r="T144" i="25" s="1"/>
  <c r="U143" i="25"/>
  <c r="S143" i="25"/>
  <c r="T143" i="25" s="1"/>
  <c r="U142" i="25"/>
  <c r="S142" i="25"/>
  <c r="T142" i="25" s="1"/>
  <c r="U141" i="25"/>
  <c r="S141" i="25"/>
  <c r="T141" i="25" s="1"/>
  <c r="V141" i="25" s="1"/>
  <c r="U140" i="25"/>
  <c r="S140" i="25"/>
  <c r="T140" i="25" s="1"/>
  <c r="V140" i="25" s="1"/>
  <c r="U139" i="25"/>
  <c r="S139" i="25"/>
  <c r="T139" i="25" s="1"/>
  <c r="V139" i="25" s="1"/>
  <c r="U138" i="25"/>
  <c r="S138" i="25"/>
  <c r="T138" i="25" s="1"/>
  <c r="V138" i="25" s="1"/>
  <c r="U137" i="25"/>
  <c r="S137" i="25"/>
  <c r="T137" i="25" s="1"/>
  <c r="V137" i="25" s="1"/>
  <c r="U136" i="25"/>
  <c r="S136" i="25"/>
  <c r="T136" i="25" s="1"/>
  <c r="V136" i="25" s="1"/>
  <c r="U135" i="25"/>
  <c r="S135" i="25"/>
  <c r="T135" i="25" s="1"/>
  <c r="V135" i="25" s="1"/>
  <c r="U134" i="25"/>
  <c r="S134" i="25"/>
  <c r="T134" i="25" s="1"/>
  <c r="V134" i="25" s="1"/>
  <c r="U133" i="25"/>
  <c r="S133" i="25"/>
  <c r="T133" i="25" s="1"/>
  <c r="V133" i="25" s="1"/>
  <c r="U132" i="25"/>
  <c r="S132" i="25"/>
  <c r="T132" i="25" s="1"/>
  <c r="V132" i="25" s="1"/>
  <c r="U131" i="25"/>
  <c r="S131" i="25"/>
  <c r="T131" i="25" s="1"/>
  <c r="V131" i="25" s="1"/>
  <c r="U130" i="25"/>
  <c r="S130" i="25"/>
  <c r="T130" i="25" s="1"/>
  <c r="V130" i="25" s="1"/>
  <c r="U129" i="25"/>
  <c r="S129" i="25"/>
  <c r="T129" i="25" s="1"/>
  <c r="V129" i="25" s="1"/>
  <c r="U128" i="25"/>
  <c r="S128" i="25"/>
  <c r="T128" i="25" s="1"/>
  <c r="V128" i="25" s="1"/>
  <c r="U127" i="25"/>
  <c r="S127" i="25"/>
  <c r="T127" i="25" s="1"/>
  <c r="V127" i="25" s="1"/>
  <c r="U126" i="25"/>
  <c r="S126" i="25"/>
  <c r="T126" i="25" s="1"/>
  <c r="V126" i="25" s="1"/>
  <c r="U125" i="25"/>
  <c r="S125" i="25"/>
  <c r="T125" i="25" s="1"/>
  <c r="V125" i="25" s="1"/>
  <c r="U124" i="25"/>
  <c r="S124" i="25"/>
  <c r="T124" i="25" s="1"/>
  <c r="V124" i="25" s="1"/>
  <c r="U123" i="25"/>
  <c r="S123" i="25"/>
  <c r="T123" i="25" s="1"/>
  <c r="V123" i="25" s="1"/>
  <c r="U122" i="25"/>
  <c r="S122" i="25"/>
  <c r="T122" i="25" s="1"/>
  <c r="V122" i="25" s="1"/>
  <c r="U121" i="25"/>
  <c r="S121" i="25"/>
  <c r="T121" i="25" s="1"/>
  <c r="V121" i="25" s="1"/>
  <c r="U120" i="25"/>
  <c r="S120" i="25"/>
  <c r="T120" i="25" s="1"/>
  <c r="V120" i="25" s="1"/>
  <c r="U119" i="25"/>
  <c r="S119" i="25"/>
  <c r="T119" i="25" s="1"/>
  <c r="V119" i="25" s="1"/>
  <c r="U118" i="25"/>
  <c r="S118" i="25"/>
  <c r="T118" i="25" s="1"/>
  <c r="V118" i="25" s="1"/>
  <c r="U117" i="25"/>
  <c r="S117" i="25"/>
  <c r="T117" i="25" s="1"/>
  <c r="V117" i="25" s="1"/>
  <c r="U116" i="25"/>
  <c r="S116" i="25"/>
  <c r="T116" i="25" s="1"/>
  <c r="V116" i="25" s="1"/>
  <c r="U115" i="25"/>
  <c r="S115" i="25"/>
  <c r="T115" i="25" s="1"/>
  <c r="V115" i="25" s="1"/>
  <c r="U114" i="25"/>
  <c r="S114" i="25"/>
  <c r="T114" i="25" s="1"/>
  <c r="V114" i="25" s="1"/>
  <c r="U113" i="25"/>
  <c r="S113" i="25"/>
  <c r="T113" i="25" s="1"/>
  <c r="V113" i="25" s="1"/>
  <c r="U112" i="25"/>
  <c r="S112" i="25"/>
  <c r="T112" i="25" s="1"/>
  <c r="V112" i="25" s="1"/>
  <c r="U111" i="25"/>
  <c r="S111" i="25"/>
  <c r="T111" i="25" s="1"/>
  <c r="V111" i="25" s="1"/>
  <c r="U110" i="25"/>
  <c r="S110" i="25"/>
  <c r="T110" i="25" s="1"/>
  <c r="V110" i="25" s="1"/>
  <c r="U109" i="25"/>
  <c r="S109" i="25"/>
  <c r="T109" i="25" s="1"/>
  <c r="V109" i="25" s="1"/>
  <c r="U108" i="25"/>
  <c r="S108" i="25"/>
  <c r="T108" i="25" s="1"/>
  <c r="V108" i="25" s="1"/>
  <c r="U107" i="25"/>
  <c r="S107" i="25"/>
  <c r="T107" i="25" s="1"/>
  <c r="V107" i="25" s="1"/>
  <c r="U106" i="25"/>
  <c r="S106" i="25"/>
  <c r="T106" i="25" s="1"/>
  <c r="V106" i="25" s="1"/>
  <c r="U105" i="25"/>
  <c r="S105" i="25"/>
  <c r="T105" i="25" s="1"/>
  <c r="V105" i="25" s="1"/>
  <c r="U104" i="25"/>
  <c r="S104" i="25"/>
  <c r="T104" i="25" s="1"/>
  <c r="V104" i="25" s="1"/>
  <c r="U103" i="25"/>
  <c r="S103" i="25"/>
  <c r="T103" i="25" s="1"/>
  <c r="V103" i="25" s="1"/>
  <c r="U102" i="25"/>
  <c r="S102" i="25"/>
  <c r="T102" i="25" s="1"/>
  <c r="V102" i="25" s="1"/>
  <c r="U101" i="25"/>
  <c r="S101" i="25"/>
  <c r="T101" i="25" s="1"/>
  <c r="V101" i="25" s="1"/>
  <c r="U100" i="25"/>
  <c r="S100" i="25"/>
  <c r="T100" i="25" s="1"/>
  <c r="V100" i="25" s="1"/>
  <c r="U99" i="25"/>
  <c r="S99" i="25"/>
  <c r="T99" i="25" s="1"/>
  <c r="V99" i="25" s="1"/>
  <c r="U98" i="25"/>
  <c r="S98" i="25"/>
  <c r="T98" i="25" s="1"/>
  <c r="V98" i="25" s="1"/>
  <c r="U97" i="25"/>
  <c r="S97" i="25"/>
  <c r="T97" i="25" s="1"/>
  <c r="V97" i="25" s="1"/>
  <c r="U96" i="25"/>
  <c r="S96" i="25"/>
  <c r="T96" i="25" s="1"/>
  <c r="V96" i="25" s="1"/>
  <c r="U95" i="25"/>
  <c r="S95" i="25"/>
  <c r="T95" i="25" s="1"/>
  <c r="V95" i="25" s="1"/>
  <c r="CL94" i="25"/>
  <c r="CC94" i="25"/>
  <c r="CE94" i="25" s="1"/>
  <c r="U94" i="25"/>
  <c r="S94" i="25"/>
  <c r="T94" i="25" s="1"/>
  <c r="CL93" i="25"/>
  <c r="CC93" i="25"/>
  <c r="CE93" i="25" s="1"/>
  <c r="U93" i="25"/>
  <c r="S93" i="25"/>
  <c r="T93" i="25" s="1"/>
  <c r="CL92" i="25"/>
  <c r="CN12" i="25" s="1"/>
  <c r="CC92" i="25"/>
  <c r="CE92" i="25" s="1"/>
  <c r="U92" i="25"/>
  <c r="S92" i="25"/>
  <c r="T92" i="25" s="1"/>
  <c r="CL91" i="25"/>
  <c r="CC91" i="25"/>
  <c r="CE91" i="25" s="1"/>
  <c r="U91" i="25"/>
  <c r="S91" i="25"/>
  <c r="T91" i="25" s="1"/>
  <c r="CL90" i="25"/>
  <c r="CC90" i="25"/>
  <c r="CE90" i="25" s="1"/>
  <c r="U90" i="25"/>
  <c r="S90" i="25"/>
  <c r="T90" i="25" s="1"/>
  <c r="CL89" i="25"/>
  <c r="CC89" i="25"/>
  <c r="CE89" i="25" s="1"/>
  <c r="U89" i="25"/>
  <c r="S89" i="25"/>
  <c r="T89" i="25" s="1"/>
  <c r="U88" i="25"/>
  <c r="S88" i="25"/>
  <c r="T88" i="25" s="1"/>
  <c r="U87" i="25"/>
  <c r="S87" i="25"/>
  <c r="T87" i="25" s="1"/>
  <c r="U86" i="25"/>
  <c r="S86" i="25"/>
  <c r="T86" i="25" s="1"/>
  <c r="U85" i="25"/>
  <c r="S85" i="25"/>
  <c r="T85" i="25" s="1"/>
  <c r="V85" i="25" s="1"/>
  <c r="U84" i="25"/>
  <c r="S84" i="25"/>
  <c r="T84" i="25" s="1"/>
  <c r="U83" i="25"/>
  <c r="S83" i="25"/>
  <c r="T83" i="25" s="1"/>
  <c r="U82" i="25"/>
  <c r="S82" i="25"/>
  <c r="T82" i="25" s="1"/>
  <c r="U81" i="25"/>
  <c r="S81" i="25"/>
  <c r="T81" i="25" s="1"/>
  <c r="V81" i="25" s="1"/>
  <c r="U80" i="25"/>
  <c r="S80" i="25"/>
  <c r="T80" i="25" s="1"/>
  <c r="U79" i="25"/>
  <c r="S79" i="25"/>
  <c r="T79" i="25" s="1"/>
  <c r="V79" i="25" s="1"/>
  <c r="U78" i="25"/>
  <c r="S78" i="25"/>
  <c r="T78" i="25" s="1"/>
  <c r="V78" i="25" s="1"/>
  <c r="U77" i="25"/>
  <c r="S77" i="25"/>
  <c r="T77" i="25" s="1"/>
  <c r="V77" i="25" s="1"/>
  <c r="U76" i="25"/>
  <c r="S76" i="25"/>
  <c r="T76" i="25" s="1"/>
  <c r="U75" i="25"/>
  <c r="S75" i="25"/>
  <c r="T75" i="25" s="1"/>
  <c r="U74" i="25"/>
  <c r="S74" i="25"/>
  <c r="T74" i="25" s="1"/>
  <c r="U73" i="25"/>
  <c r="S73" i="25"/>
  <c r="T73" i="25" s="1"/>
  <c r="V73" i="25" s="1"/>
  <c r="U72" i="25"/>
  <c r="S72" i="25"/>
  <c r="T72" i="25" s="1"/>
  <c r="U71" i="25"/>
  <c r="S71" i="25"/>
  <c r="T71" i="25" s="1"/>
  <c r="U70" i="25"/>
  <c r="S70" i="25"/>
  <c r="T70" i="25" s="1"/>
  <c r="V70" i="25" s="1"/>
  <c r="U69" i="25"/>
  <c r="S69" i="25"/>
  <c r="T69" i="25" s="1"/>
  <c r="V69" i="25" s="1"/>
  <c r="U68" i="25"/>
  <c r="S68" i="25"/>
  <c r="T68" i="25" s="1"/>
  <c r="U67" i="25"/>
  <c r="S67" i="25"/>
  <c r="T67" i="25" s="1"/>
  <c r="U66" i="25"/>
  <c r="S66" i="25"/>
  <c r="T66" i="25" s="1"/>
  <c r="U65" i="25"/>
  <c r="S65" i="25"/>
  <c r="T65" i="25" s="1"/>
  <c r="V65" i="25" s="1"/>
  <c r="U64" i="25"/>
  <c r="S64" i="25"/>
  <c r="T64" i="25" s="1"/>
  <c r="U63" i="25"/>
  <c r="S63" i="25"/>
  <c r="T63" i="25" s="1"/>
  <c r="V63" i="25" s="1"/>
  <c r="U62" i="25"/>
  <c r="S62" i="25"/>
  <c r="T62" i="25" s="1"/>
  <c r="V62" i="25" s="1"/>
  <c r="U61" i="25"/>
  <c r="T61" i="25"/>
  <c r="V61" i="25" s="1"/>
  <c r="S61" i="25"/>
  <c r="U60" i="25"/>
  <c r="S60" i="25"/>
  <c r="T60" i="25" s="1"/>
  <c r="U59" i="25"/>
  <c r="S59" i="25"/>
  <c r="T59" i="25" s="1"/>
  <c r="U58" i="25"/>
  <c r="S58" i="25"/>
  <c r="T58" i="25" s="1"/>
  <c r="U57" i="25"/>
  <c r="S57" i="25"/>
  <c r="T57" i="25" s="1"/>
  <c r="U56" i="25"/>
  <c r="S56" i="25"/>
  <c r="T56" i="25" s="1"/>
  <c r="U55" i="25"/>
  <c r="S55" i="25"/>
  <c r="T55" i="25" s="1"/>
  <c r="V55" i="25" s="1"/>
  <c r="U54" i="25"/>
  <c r="S54" i="25"/>
  <c r="T54" i="25" s="1"/>
  <c r="V54" i="25" s="1"/>
  <c r="U53" i="25"/>
  <c r="S53" i="25"/>
  <c r="T53" i="25" s="1"/>
  <c r="V53" i="25" s="1"/>
  <c r="U52" i="25"/>
  <c r="S52" i="25"/>
  <c r="T52" i="25" s="1"/>
  <c r="U51" i="25"/>
  <c r="S51" i="25"/>
  <c r="T51" i="25" s="1"/>
  <c r="U50" i="25"/>
  <c r="S50" i="25"/>
  <c r="T50" i="25" s="1"/>
  <c r="U49" i="25"/>
  <c r="S49" i="25"/>
  <c r="T49" i="25" s="1"/>
  <c r="V49" i="25" s="1"/>
  <c r="U48" i="25"/>
  <c r="S48" i="25"/>
  <c r="T48" i="25" s="1"/>
  <c r="U47" i="25"/>
  <c r="S47" i="25"/>
  <c r="T47" i="25" s="1"/>
  <c r="V47" i="25" s="1"/>
  <c r="U46" i="25"/>
  <c r="S46" i="25"/>
  <c r="T46" i="25" s="1"/>
  <c r="V46" i="25" s="1"/>
  <c r="U45" i="25"/>
  <c r="T45" i="25"/>
  <c r="V45" i="25" s="1"/>
  <c r="S45" i="25"/>
  <c r="U44" i="25"/>
  <c r="S44" i="25"/>
  <c r="T44" i="25" s="1"/>
  <c r="U43" i="25"/>
  <c r="S43" i="25"/>
  <c r="T43" i="25" s="1"/>
  <c r="U42" i="25"/>
  <c r="S42" i="25"/>
  <c r="T42" i="25" s="1"/>
  <c r="U41" i="25"/>
  <c r="S41" i="25"/>
  <c r="T41" i="25" s="1"/>
  <c r="U40" i="25"/>
  <c r="S40" i="25"/>
  <c r="T40" i="25" s="1"/>
  <c r="U39" i="25"/>
  <c r="S39" i="25"/>
  <c r="T39" i="25" s="1"/>
  <c r="V39" i="25" s="1"/>
  <c r="U38" i="25"/>
  <c r="S38" i="25"/>
  <c r="T38" i="25" s="1"/>
  <c r="U37" i="25"/>
  <c r="S37" i="25"/>
  <c r="T37" i="25" s="1"/>
  <c r="V37" i="25" s="1"/>
  <c r="U36" i="25"/>
  <c r="S36" i="25"/>
  <c r="T36" i="25" s="1"/>
  <c r="U35" i="25"/>
  <c r="S35" i="25"/>
  <c r="T35" i="25" s="1"/>
  <c r="U34" i="25"/>
  <c r="S34" i="25"/>
  <c r="T34" i="25" s="1"/>
  <c r="U33" i="25"/>
  <c r="S33" i="25"/>
  <c r="T33" i="25" s="1"/>
  <c r="V33" i="25" s="1"/>
  <c r="U32" i="25"/>
  <c r="S32" i="25"/>
  <c r="T32" i="25" s="1"/>
  <c r="U31" i="25"/>
  <c r="S31" i="25"/>
  <c r="T31" i="25" s="1"/>
  <c r="V31" i="25" s="1"/>
  <c r="CL30" i="25"/>
  <c r="CC30" i="25"/>
  <c r="CE30" i="25" s="1"/>
  <c r="U30" i="25"/>
  <c r="S30" i="25"/>
  <c r="T30" i="25" s="1"/>
  <c r="CL29" i="25"/>
  <c r="CC29" i="25"/>
  <c r="CE29" i="25" s="1"/>
  <c r="U29" i="25"/>
  <c r="T29" i="25"/>
  <c r="V29" i="25" s="1"/>
  <c r="S29" i="25"/>
  <c r="CL28" i="25"/>
  <c r="CC28" i="25"/>
  <c r="CE28" i="25" s="1"/>
  <c r="U28" i="25"/>
  <c r="S28" i="25"/>
  <c r="T28" i="25" s="1"/>
  <c r="CL27" i="25"/>
  <c r="CC27" i="25"/>
  <c r="CE27" i="25" s="1"/>
  <c r="U27" i="25"/>
  <c r="S27" i="25"/>
  <c r="T27" i="25" s="1"/>
  <c r="CL26" i="25"/>
  <c r="CC26" i="25"/>
  <c r="CE26" i="25" s="1"/>
  <c r="U26" i="25"/>
  <c r="S26" i="25"/>
  <c r="T26" i="25" s="1"/>
  <c r="CL25" i="25"/>
  <c r="CC25" i="25"/>
  <c r="CE25" i="25" s="1"/>
  <c r="U25" i="25"/>
  <c r="S25" i="25"/>
  <c r="T25" i="25" s="1"/>
  <c r="CL24" i="25"/>
  <c r="CC24" i="25"/>
  <c r="CE24" i="25" s="1"/>
  <c r="U24" i="25"/>
  <c r="S24" i="25"/>
  <c r="T24" i="25" s="1"/>
  <c r="CL23" i="25"/>
  <c r="CC23" i="25"/>
  <c r="CE23" i="25" s="1"/>
  <c r="U23" i="25"/>
  <c r="S23" i="25"/>
  <c r="T23" i="25" s="1"/>
  <c r="CL22" i="25"/>
  <c r="CC22" i="25"/>
  <c r="CE22" i="25" s="1"/>
  <c r="U22" i="25"/>
  <c r="S22" i="25"/>
  <c r="T22" i="25" s="1"/>
  <c r="CL21" i="25"/>
  <c r="CC21" i="25"/>
  <c r="CE21" i="25" s="1"/>
  <c r="U21" i="25"/>
  <c r="S21" i="25"/>
  <c r="T21" i="25" s="1"/>
  <c r="V21" i="25" s="1"/>
  <c r="CL20" i="25"/>
  <c r="CC20" i="25"/>
  <c r="CE20" i="25" s="1"/>
  <c r="U20" i="25"/>
  <c r="S20" i="25"/>
  <c r="T20" i="25" s="1"/>
  <c r="CL19" i="25"/>
  <c r="CC19" i="25"/>
  <c r="CE19" i="25" s="1"/>
  <c r="U19" i="25"/>
  <c r="S19" i="25"/>
  <c r="T19" i="25" s="1"/>
  <c r="CL18" i="25"/>
  <c r="CC18" i="25"/>
  <c r="CE18" i="25" s="1"/>
  <c r="U18" i="25"/>
  <c r="S18" i="25"/>
  <c r="T18" i="25" s="1"/>
  <c r="CL17" i="25"/>
  <c r="CC17" i="25"/>
  <c r="CE17" i="25" s="1"/>
  <c r="U17" i="25"/>
  <c r="S17" i="25"/>
  <c r="T17" i="25" s="1"/>
  <c r="V17" i="25" s="1"/>
  <c r="CL16" i="25"/>
  <c r="CC16" i="25"/>
  <c r="CE16" i="25" s="1"/>
  <c r="U16" i="25"/>
  <c r="S16" i="25"/>
  <c r="T16" i="25" s="1"/>
  <c r="CL15" i="25"/>
  <c r="CC15" i="25"/>
  <c r="CE15" i="25" s="1"/>
  <c r="U15" i="25"/>
  <c r="S15" i="25"/>
  <c r="T15" i="25" s="1"/>
  <c r="V15" i="25" s="1"/>
  <c r="CL14" i="25"/>
  <c r="CC14" i="25"/>
  <c r="CE14" i="25" s="1"/>
  <c r="U14" i="25"/>
  <c r="S14" i="25"/>
  <c r="T14" i="25" s="1"/>
  <c r="CL13" i="25"/>
  <c r="CC13" i="25"/>
  <c r="CE13" i="25" s="1"/>
  <c r="U13" i="25"/>
  <c r="T13" i="25"/>
  <c r="V13" i="25" s="1"/>
  <c r="S13" i="25"/>
  <c r="CL12" i="25"/>
  <c r="CC12" i="25"/>
  <c r="CE12" i="25" s="1"/>
  <c r="U12" i="25"/>
  <c r="S12" i="25"/>
  <c r="T12" i="25" s="1"/>
  <c r="CL11" i="25"/>
  <c r="CC11" i="25"/>
  <c r="CE11" i="25" s="1"/>
  <c r="U11" i="25"/>
  <c r="S11" i="25"/>
  <c r="T11" i="25" s="1"/>
  <c r="CN10" i="25"/>
  <c r="CL10" i="25"/>
  <c r="CC10" i="25"/>
  <c r="CE10" i="25" s="1"/>
  <c r="U10" i="25"/>
  <c r="S10" i="25"/>
  <c r="T10" i="25" s="1"/>
  <c r="CL9" i="25"/>
  <c r="CC9" i="25"/>
  <c r="CE9" i="25" s="1"/>
  <c r="U9" i="25"/>
  <c r="S9" i="25"/>
  <c r="T9" i="25" s="1"/>
  <c r="V9" i="25" s="1"/>
  <c r="CN8" i="25"/>
  <c r="CL8" i="25"/>
  <c r="CG8" i="25"/>
  <c r="CC8" i="25"/>
  <c r="CE8" i="25" s="1"/>
  <c r="U8" i="25"/>
  <c r="S8" i="25"/>
  <c r="C4" i="25"/>
  <c r="R201" i="24"/>
  <c r="Q201" i="24"/>
  <c r="P201" i="24"/>
  <c r="O201" i="24"/>
  <c r="N201" i="24"/>
  <c r="M201" i="24"/>
  <c r="L201" i="24"/>
  <c r="K201" i="24"/>
  <c r="J201" i="24"/>
  <c r="CL200" i="24"/>
  <c r="CC200" i="24"/>
  <c r="CE200" i="24" s="1"/>
  <c r="U200" i="24"/>
  <c r="S200" i="24"/>
  <c r="T200" i="24" s="1"/>
  <c r="CL199" i="24"/>
  <c r="CC199" i="24"/>
  <c r="CE199" i="24" s="1"/>
  <c r="U199" i="24"/>
  <c r="S199" i="24"/>
  <c r="T199" i="24" s="1"/>
  <c r="CL198" i="24"/>
  <c r="CC198" i="24"/>
  <c r="CE198" i="24" s="1"/>
  <c r="U198" i="24"/>
  <c r="S198" i="24"/>
  <c r="T198" i="24" s="1"/>
  <c r="CL197" i="24"/>
  <c r="CC197" i="24"/>
  <c r="CE197" i="24" s="1"/>
  <c r="U197" i="24"/>
  <c r="S197" i="24"/>
  <c r="T197" i="24" s="1"/>
  <c r="CL196" i="24"/>
  <c r="CC196" i="24"/>
  <c r="CE196" i="24" s="1"/>
  <c r="U196" i="24"/>
  <c r="S196" i="24"/>
  <c r="T196" i="24" s="1"/>
  <c r="V196" i="24" s="1"/>
  <c r="U195" i="24"/>
  <c r="S195" i="24"/>
  <c r="T195" i="24" s="1"/>
  <c r="V195" i="24" s="1"/>
  <c r="U194" i="24"/>
  <c r="S194" i="24"/>
  <c r="T194" i="24" s="1"/>
  <c r="V194" i="24" s="1"/>
  <c r="U193" i="24"/>
  <c r="S193" i="24"/>
  <c r="T193" i="24" s="1"/>
  <c r="V193" i="24" s="1"/>
  <c r="U192" i="24"/>
  <c r="S192" i="24"/>
  <c r="T192" i="24" s="1"/>
  <c r="V192" i="24" s="1"/>
  <c r="U191" i="24"/>
  <c r="S191" i="24"/>
  <c r="T191" i="24" s="1"/>
  <c r="V191" i="24" s="1"/>
  <c r="U190" i="24"/>
  <c r="S190" i="24"/>
  <c r="T190" i="24" s="1"/>
  <c r="V190" i="24" s="1"/>
  <c r="U189" i="24"/>
  <c r="S189" i="24"/>
  <c r="T189" i="24" s="1"/>
  <c r="V189" i="24" s="1"/>
  <c r="U188" i="24"/>
  <c r="S188" i="24"/>
  <c r="T188" i="24" s="1"/>
  <c r="V188" i="24" s="1"/>
  <c r="U187" i="24"/>
  <c r="S187" i="24"/>
  <c r="T187" i="24" s="1"/>
  <c r="V187" i="24" s="1"/>
  <c r="U186" i="24"/>
  <c r="S186" i="24"/>
  <c r="T186" i="24" s="1"/>
  <c r="V186" i="24" s="1"/>
  <c r="U185" i="24"/>
  <c r="S185" i="24"/>
  <c r="T185" i="24" s="1"/>
  <c r="V185" i="24" s="1"/>
  <c r="U184" i="24"/>
  <c r="S184" i="24"/>
  <c r="T184" i="24" s="1"/>
  <c r="V184" i="24" s="1"/>
  <c r="U183" i="24"/>
  <c r="S183" i="24"/>
  <c r="T183" i="24" s="1"/>
  <c r="V183" i="24" s="1"/>
  <c r="U182" i="24"/>
  <c r="S182" i="24"/>
  <c r="T182" i="24" s="1"/>
  <c r="V182" i="24" s="1"/>
  <c r="U181" i="24"/>
  <c r="S181" i="24"/>
  <c r="T181" i="24" s="1"/>
  <c r="V181" i="24" s="1"/>
  <c r="U180" i="24"/>
  <c r="S180" i="24"/>
  <c r="T180" i="24" s="1"/>
  <c r="V180" i="24" s="1"/>
  <c r="U179" i="24"/>
  <c r="S179" i="24"/>
  <c r="T179" i="24" s="1"/>
  <c r="V179" i="24" s="1"/>
  <c r="U178" i="24"/>
  <c r="S178" i="24"/>
  <c r="T178" i="24" s="1"/>
  <c r="V178" i="24" s="1"/>
  <c r="CL177" i="24"/>
  <c r="CE177" i="24"/>
  <c r="CC177" i="24"/>
  <c r="U177" i="24"/>
  <c r="S177" i="24"/>
  <c r="T177" i="24" s="1"/>
  <c r="U176" i="24"/>
  <c r="S176" i="24"/>
  <c r="T176" i="24" s="1"/>
  <c r="U175" i="24"/>
  <c r="S175" i="24"/>
  <c r="T175" i="24" s="1"/>
  <c r="U174" i="24"/>
  <c r="S174" i="24"/>
  <c r="T174" i="24" s="1"/>
  <c r="U173" i="24"/>
  <c r="S173" i="24"/>
  <c r="T173" i="24" s="1"/>
  <c r="U172" i="24"/>
  <c r="S172" i="24"/>
  <c r="T172" i="24" s="1"/>
  <c r="V172" i="24" s="1"/>
  <c r="U171" i="24"/>
  <c r="S171" i="24"/>
  <c r="T171" i="24" s="1"/>
  <c r="U170" i="24"/>
  <c r="S170" i="24"/>
  <c r="T170" i="24" s="1"/>
  <c r="V170" i="24" s="1"/>
  <c r="U169" i="24"/>
  <c r="S169" i="24"/>
  <c r="T169" i="24" s="1"/>
  <c r="U168" i="24"/>
  <c r="S168" i="24"/>
  <c r="T168" i="24" s="1"/>
  <c r="U167" i="24"/>
  <c r="S167" i="24"/>
  <c r="T167" i="24" s="1"/>
  <c r="U166" i="24"/>
  <c r="S166" i="24"/>
  <c r="T166" i="24" s="1"/>
  <c r="V166" i="24" s="1"/>
  <c r="U165" i="24"/>
  <c r="S165" i="24"/>
  <c r="T165" i="24" s="1"/>
  <c r="U164" i="24"/>
  <c r="S164" i="24"/>
  <c r="T164" i="24" s="1"/>
  <c r="V164" i="24" s="1"/>
  <c r="U163" i="24"/>
  <c r="S163" i="24"/>
  <c r="T163" i="24" s="1"/>
  <c r="V163" i="24" s="1"/>
  <c r="U162" i="24"/>
  <c r="S162" i="24"/>
  <c r="T162" i="24" s="1"/>
  <c r="V162" i="24" s="1"/>
  <c r="U161" i="24"/>
  <c r="S161" i="24"/>
  <c r="T161" i="24" s="1"/>
  <c r="U160" i="24"/>
  <c r="S160" i="24"/>
  <c r="T160" i="24" s="1"/>
  <c r="U159" i="24"/>
  <c r="S159" i="24"/>
  <c r="T159" i="24" s="1"/>
  <c r="U158" i="24"/>
  <c r="S158" i="24"/>
  <c r="T158" i="24" s="1"/>
  <c r="V158" i="24" s="1"/>
  <c r="U157" i="24"/>
  <c r="S157" i="24"/>
  <c r="T157" i="24" s="1"/>
  <c r="U156" i="24"/>
  <c r="S156" i="24"/>
  <c r="T156" i="24" s="1"/>
  <c r="U155" i="24"/>
  <c r="S155" i="24"/>
  <c r="T155" i="24" s="1"/>
  <c r="U154" i="24"/>
  <c r="S154" i="24"/>
  <c r="T154" i="24" s="1"/>
  <c r="V154" i="24" s="1"/>
  <c r="U153" i="24"/>
  <c r="S153" i="24"/>
  <c r="T153" i="24" s="1"/>
  <c r="U152" i="24"/>
  <c r="S152" i="24"/>
  <c r="T152" i="24" s="1"/>
  <c r="U151" i="24"/>
  <c r="S151" i="24"/>
  <c r="T151" i="24" s="1"/>
  <c r="U150" i="24"/>
  <c r="S150" i="24"/>
  <c r="T150" i="24" s="1"/>
  <c r="U149" i="24"/>
  <c r="S149" i="24"/>
  <c r="T149" i="24" s="1"/>
  <c r="U148" i="24"/>
  <c r="S148" i="24"/>
  <c r="T148" i="24" s="1"/>
  <c r="U147" i="24"/>
  <c r="S147" i="24"/>
  <c r="T147" i="24" s="1"/>
  <c r="U146" i="24"/>
  <c r="S146" i="24"/>
  <c r="T146" i="24" s="1"/>
  <c r="U145" i="24"/>
  <c r="S145" i="24"/>
  <c r="T145" i="24" s="1"/>
  <c r="U144" i="24"/>
  <c r="S144" i="24"/>
  <c r="T144" i="24" s="1"/>
  <c r="U143" i="24"/>
  <c r="S143" i="24"/>
  <c r="T143" i="24" s="1"/>
  <c r="U142" i="24"/>
  <c r="S142" i="24"/>
  <c r="T142" i="24" s="1"/>
  <c r="U141" i="24"/>
  <c r="S141" i="24"/>
  <c r="T141" i="24" s="1"/>
  <c r="U140" i="24"/>
  <c r="S140" i="24"/>
  <c r="T140" i="24" s="1"/>
  <c r="U139" i="24"/>
  <c r="S139" i="24"/>
  <c r="T139" i="24" s="1"/>
  <c r="U138" i="24"/>
  <c r="S138" i="24"/>
  <c r="T138" i="24" s="1"/>
  <c r="U137" i="24"/>
  <c r="S137" i="24"/>
  <c r="T137" i="24" s="1"/>
  <c r="U136" i="24"/>
  <c r="S136" i="24"/>
  <c r="T136" i="24" s="1"/>
  <c r="U135" i="24"/>
  <c r="S135" i="24"/>
  <c r="T135" i="24" s="1"/>
  <c r="U134" i="24"/>
  <c r="S134" i="24"/>
  <c r="T134" i="24" s="1"/>
  <c r="U133" i="24"/>
  <c r="S133" i="24"/>
  <c r="T133" i="24" s="1"/>
  <c r="U132" i="24"/>
  <c r="S132" i="24"/>
  <c r="T132" i="24" s="1"/>
  <c r="U131" i="24"/>
  <c r="S131" i="24"/>
  <c r="T131" i="24" s="1"/>
  <c r="U130" i="24"/>
  <c r="S130" i="24"/>
  <c r="T130" i="24" s="1"/>
  <c r="U129" i="24"/>
  <c r="S129" i="24"/>
  <c r="T129" i="24" s="1"/>
  <c r="U128" i="24"/>
  <c r="S128" i="24"/>
  <c r="T128" i="24" s="1"/>
  <c r="U127" i="24"/>
  <c r="S127" i="24"/>
  <c r="T127" i="24" s="1"/>
  <c r="U126" i="24"/>
  <c r="S126" i="24"/>
  <c r="T126" i="24" s="1"/>
  <c r="U125" i="24"/>
  <c r="S125" i="24"/>
  <c r="T125" i="24" s="1"/>
  <c r="U124" i="24"/>
  <c r="S124" i="24"/>
  <c r="T124" i="24" s="1"/>
  <c r="U123" i="24"/>
  <c r="S123" i="24"/>
  <c r="T123" i="24" s="1"/>
  <c r="U122" i="24"/>
  <c r="S122" i="24"/>
  <c r="T122" i="24" s="1"/>
  <c r="U121" i="24"/>
  <c r="S121" i="24"/>
  <c r="T121" i="24" s="1"/>
  <c r="U120" i="24"/>
  <c r="S120" i="24"/>
  <c r="T120" i="24" s="1"/>
  <c r="U119" i="24"/>
  <c r="S119" i="24"/>
  <c r="T119" i="24" s="1"/>
  <c r="U118" i="24"/>
  <c r="S118" i="24"/>
  <c r="T118" i="24" s="1"/>
  <c r="U117" i="24"/>
  <c r="S117" i="24"/>
  <c r="T117" i="24" s="1"/>
  <c r="U116" i="24"/>
  <c r="S116" i="24"/>
  <c r="T116" i="24" s="1"/>
  <c r="U115" i="24"/>
  <c r="S115" i="24"/>
  <c r="T115" i="24" s="1"/>
  <c r="U114" i="24"/>
  <c r="S114" i="24"/>
  <c r="T114" i="24" s="1"/>
  <c r="U113" i="24"/>
  <c r="S113" i="24"/>
  <c r="T113" i="24" s="1"/>
  <c r="U112" i="24"/>
  <c r="S112" i="24"/>
  <c r="T112" i="24" s="1"/>
  <c r="U111" i="24"/>
  <c r="S111" i="24"/>
  <c r="T111" i="24" s="1"/>
  <c r="U110" i="24"/>
  <c r="S110" i="24"/>
  <c r="T110" i="24" s="1"/>
  <c r="U109" i="24"/>
  <c r="S109" i="24"/>
  <c r="T109" i="24" s="1"/>
  <c r="U108" i="24"/>
  <c r="S108" i="24"/>
  <c r="T108" i="24" s="1"/>
  <c r="U107" i="24"/>
  <c r="S107" i="24"/>
  <c r="T107" i="24" s="1"/>
  <c r="U106" i="24"/>
  <c r="S106" i="24"/>
  <c r="T106" i="24" s="1"/>
  <c r="U105" i="24"/>
  <c r="S105" i="24"/>
  <c r="T105" i="24" s="1"/>
  <c r="U104" i="24"/>
  <c r="S104" i="24"/>
  <c r="T104" i="24" s="1"/>
  <c r="U103" i="24"/>
  <c r="S103" i="24"/>
  <c r="T103" i="24" s="1"/>
  <c r="V103" i="24" s="1"/>
  <c r="U102" i="24"/>
  <c r="S102" i="24"/>
  <c r="T102" i="24" s="1"/>
  <c r="V102" i="24" s="1"/>
  <c r="U101" i="24"/>
  <c r="S101" i="24"/>
  <c r="T101" i="24" s="1"/>
  <c r="V101" i="24" s="1"/>
  <c r="U100" i="24"/>
  <c r="S100" i="24"/>
  <c r="T100" i="24" s="1"/>
  <c r="V100" i="24" s="1"/>
  <c r="U99" i="24"/>
  <c r="S99" i="24"/>
  <c r="T99" i="24" s="1"/>
  <c r="V99" i="24" s="1"/>
  <c r="U98" i="24"/>
  <c r="S98" i="24"/>
  <c r="T98" i="24" s="1"/>
  <c r="V98" i="24" s="1"/>
  <c r="U97" i="24"/>
  <c r="S97" i="24"/>
  <c r="T97" i="24" s="1"/>
  <c r="V97" i="24" s="1"/>
  <c r="U96" i="24"/>
  <c r="S96" i="24"/>
  <c r="T96" i="24" s="1"/>
  <c r="V96" i="24" s="1"/>
  <c r="U95" i="24"/>
  <c r="S95" i="24"/>
  <c r="T95" i="24" s="1"/>
  <c r="V95" i="24" s="1"/>
  <c r="CL94" i="24"/>
  <c r="CC94" i="24"/>
  <c r="CE94" i="24" s="1"/>
  <c r="U94" i="24"/>
  <c r="S94" i="24"/>
  <c r="T94" i="24" s="1"/>
  <c r="CL93" i="24"/>
  <c r="CC93" i="24"/>
  <c r="CE93" i="24" s="1"/>
  <c r="U93" i="24"/>
  <c r="S93" i="24"/>
  <c r="T93" i="24" s="1"/>
  <c r="CL92" i="24"/>
  <c r="CN12" i="24" s="1"/>
  <c r="CC92" i="24"/>
  <c r="CE92" i="24" s="1"/>
  <c r="U92" i="24"/>
  <c r="S92" i="24"/>
  <c r="T92" i="24" s="1"/>
  <c r="CL91" i="24"/>
  <c r="CC91" i="24"/>
  <c r="CE91" i="24" s="1"/>
  <c r="U91" i="24"/>
  <c r="S91" i="24"/>
  <c r="T91" i="24" s="1"/>
  <c r="V91" i="24" s="1"/>
  <c r="CL90" i="24"/>
  <c r="CC90" i="24"/>
  <c r="CE90" i="24" s="1"/>
  <c r="U90" i="24"/>
  <c r="S90" i="24"/>
  <c r="T90" i="24" s="1"/>
  <c r="CL89" i="24"/>
  <c r="CC89" i="24"/>
  <c r="CE89" i="24" s="1"/>
  <c r="U89" i="24"/>
  <c r="S89" i="24"/>
  <c r="T89" i="24" s="1"/>
  <c r="U88" i="24"/>
  <c r="S88" i="24"/>
  <c r="T88" i="24" s="1"/>
  <c r="U87" i="24"/>
  <c r="S87" i="24"/>
  <c r="T87" i="24" s="1"/>
  <c r="U86" i="24"/>
  <c r="S86" i="24"/>
  <c r="T86" i="24" s="1"/>
  <c r="U85" i="24"/>
  <c r="S85" i="24"/>
  <c r="T85" i="24" s="1"/>
  <c r="V85" i="24" s="1"/>
  <c r="U84" i="24"/>
  <c r="S84" i="24"/>
  <c r="T84" i="24" s="1"/>
  <c r="V84" i="24" s="1"/>
  <c r="U83" i="24"/>
  <c r="T83" i="24"/>
  <c r="V83" i="24" s="1"/>
  <c r="S83" i="24"/>
  <c r="U82" i="24"/>
  <c r="S82" i="24"/>
  <c r="T82" i="24" s="1"/>
  <c r="U81" i="24"/>
  <c r="S81" i="24"/>
  <c r="T81" i="24" s="1"/>
  <c r="U80" i="24"/>
  <c r="S80" i="24"/>
  <c r="T80" i="24" s="1"/>
  <c r="U79" i="24"/>
  <c r="S79" i="24"/>
  <c r="T79" i="24" s="1"/>
  <c r="U78" i="24"/>
  <c r="S78" i="24"/>
  <c r="T78" i="24" s="1"/>
  <c r="U77" i="24"/>
  <c r="S77" i="24"/>
  <c r="T77" i="24" s="1"/>
  <c r="V77" i="24" s="1"/>
  <c r="U76" i="24"/>
  <c r="S76" i="24"/>
  <c r="T76" i="24" s="1"/>
  <c r="U75" i="24"/>
  <c r="S75" i="24"/>
  <c r="T75" i="24" s="1"/>
  <c r="V75" i="24" s="1"/>
  <c r="U74" i="24"/>
  <c r="S74" i="24"/>
  <c r="T74" i="24" s="1"/>
  <c r="U73" i="24"/>
  <c r="S73" i="24"/>
  <c r="T73" i="24" s="1"/>
  <c r="U72" i="24"/>
  <c r="S72" i="24"/>
  <c r="T72" i="24" s="1"/>
  <c r="U71" i="24"/>
  <c r="S71" i="24"/>
  <c r="T71" i="24" s="1"/>
  <c r="V71" i="24" s="1"/>
  <c r="U70" i="24"/>
  <c r="S70" i="24"/>
  <c r="T70" i="24" s="1"/>
  <c r="U69" i="24"/>
  <c r="S69" i="24"/>
  <c r="T69" i="24" s="1"/>
  <c r="V69" i="24" s="1"/>
  <c r="U68" i="24"/>
  <c r="S68" i="24"/>
  <c r="T68" i="24" s="1"/>
  <c r="V68" i="24" s="1"/>
  <c r="U67" i="24"/>
  <c r="S67" i="24"/>
  <c r="T67" i="24" s="1"/>
  <c r="V67" i="24" s="1"/>
  <c r="U66" i="24"/>
  <c r="S66" i="24"/>
  <c r="T66" i="24" s="1"/>
  <c r="U65" i="24"/>
  <c r="S65" i="24"/>
  <c r="T65" i="24" s="1"/>
  <c r="U64" i="24"/>
  <c r="S64" i="24"/>
  <c r="T64" i="24" s="1"/>
  <c r="U63" i="24"/>
  <c r="S63" i="24"/>
  <c r="T63" i="24" s="1"/>
  <c r="V63" i="24" s="1"/>
  <c r="U62" i="24"/>
  <c r="S62" i="24"/>
  <c r="T62" i="24" s="1"/>
  <c r="U61" i="24"/>
  <c r="S61" i="24"/>
  <c r="T61" i="24" s="1"/>
  <c r="U60" i="24"/>
  <c r="S60" i="24"/>
  <c r="T60" i="24" s="1"/>
  <c r="U59" i="24"/>
  <c r="S59" i="24"/>
  <c r="T59" i="24" s="1"/>
  <c r="V59" i="24" s="1"/>
  <c r="U58" i="24"/>
  <c r="S58" i="24"/>
  <c r="T58" i="24" s="1"/>
  <c r="U57" i="24"/>
  <c r="S57" i="24"/>
  <c r="T57" i="24" s="1"/>
  <c r="U56" i="24"/>
  <c r="S56" i="24"/>
  <c r="T56" i="24" s="1"/>
  <c r="U55" i="24"/>
  <c r="S55" i="24"/>
  <c r="T55" i="24" s="1"/>
  <c r="V55" i="24" s="1"/>
  <c r="U54" i="24"/>
  <c r="S54" i="24"/>
  <c r="T54" i="24" s="1"/>
  <c r="U53" i="24"/>
  <c r="S53" i="24"/>
  <c r="T53" i="24" s="1"/>
  <c r="V53" i="24" s="1"/>
  <c r="U52" i="24"/>
  <c r="S52" i="24"/>
  <c r="T52" i="24" s="1"/>
  <c r="V52" i="24" s="1"/>
  <c r="U51" i="24"/>
  <c r="S51" i="24"/>
  <c r="T51" i="24" s="1"/>
  <c r="V51" i="24" s="1"/>
  <c r="U50" i="24"/>
  <c r="S50" i="24"/>
  <c r="T50" i="24" s="1"/>
  <c r="U49" i="24"/>
  <c r="S49" i="24"/>
  <c r="T49" i="24" s="1"/>
  <c r="U48" i="24"/>
  <c r="S48" i="24"/>
  <c r="T48" i="24" s="1"/>
  <c r="U47" i="24"/>
  <c r="S47" i="24"/>
  <c r="T47" i="24" s="1"/>
  <c r="V47" i="24" s="1"/>
  <c r="U46" i="24"/>
  <c r="S46" i="24"/>
  <c r="T46" i="24" s="1"/>
  <c r="U45" i="24"/>
  <c r="S45" i="24"/>
  <c r="T45" i="24" s="1"/>
  <c r="U44" i="24"/>
  <c r="S44" i="24"/>
  <c r="T44" i="24" s="1"/>
  <c r="V44" i="24" s="1"/>
  <c r="U43" i="24"/>
  <c r="S43" i="24"/>
  <c r="T43" i="24" s="1"/>
  <c r="V43" i="24" s="1"/>
  <c r="U42" i="24"/>
  <c r="S42" i="24"/>
  <c r="T42" i="24" s="1"/>
  <c r="U41" i="24"/>
  <c r="S41" i="24"/>
  <c r="T41" i="24" s="1"/>
  <c r="U40" i="24"/>
  <c r="S40" i="24"/>
  <c r="T40" i="24" s="1"/>
  <c r="U39" i="24"/>
  <c r="S39" i="24"/>
  <c r="T39" i="24" s="1"/>
  <c r="U38" i="24"/>
  <c r="S38" i="24"/>
  <c r="T38" i="24" s="1"/>
  <c r="U37" i="24"/>
  <c r="S37" i="24"/>
  <c r="T37" i="24" s="1"/>
  <c r="U36" i="24"/>
  <c r="S36" i="24"/>
  <c r="T36" i="24" s="1"/>
  <c r="U35" i="24"/>
  <c r="S35" i="24"/>
  <c r="T35" i="24" s="1"/>
  <c r="U34" i="24"/>
  <c r="S34" i="24"/>
  <c r="T34" i="24" s="1"/>
  <c r="U33" i="24"/>
  <c r="S33" i="24"/>
  <c r="T33" i="24" s="1"/>
  <c r="U32" i="24"/>
  <c r="S32" i="24"/>
  <c r="T32" i="24" s="1"/>
  <c r="U31" i="24"/>
  <c r="S31" i="24"/>
  <c r="T31" i="24" s="1"/>
  <c r="CL30" i="24"/>
  <c r="CC30" i="24"/>
  <c r="CE30" i="24" s="1"/>
  <c r="U30" i="24"/>
  <c r="S30" i="24"/>
  <c r="T30" i="24" s="1"/>
  <c r="V30" i="24" s="1"/>
  <c r="CL29" i="24"/>
  <c r="CC29" i="24"/>
  <c r="CE29" i="24" s="1"/>
  <c r="U29" i="24"/>
  <c r="S29" i="24"/>
  <c r="T29" i="24" s="1"/>
  <c r="CL28" i="24"/>
  <c r="CC28" i="24"/>
  <c r="CE28" i="24" s="1"/>
  <c r="U28" i="24"/>
  <c r="S28" i="24"/>
  <c r="T28" i="24" s="1"/>
  <c r="V28" i="24" s="1"/>
  <c r="CL27" i="24"/>
  <c r="CC27" i="24"/>
  <c r="CE27" i="24" s="1"/>
  <c r="U27" i="24"/>
  <c r="S27" i="24"/>
  <c r="T27" i="24" s="1"/>
  <c r="CL26" i="24"/>
  <c r="CC26" i="24"/>
  <c r="CE26" i="24" s="1"/>
  <c r="U26" i="24"/>
  <c r="S26" i="24"/>
  <c r="T26" i="24" s="1"/>
  <c r="CL25" i="24"/>
  <c r="CC25" i="24"/>
  <c r="CE25" i="24" s="1"/>
  <c r="U25" i="24"/>
  <c r="S25" i="24"/>
  <c r="T25" i="24" s="1"/>
  <c r="CL24" i="24"/>
  <c r="CC24" i="24"/>
  <c r="CE24" i="24" s="1"/>
  <c r="U24" i="24"/>
  <c r="S24" i="24"/>
  <c r="T24" i="24" s="1"/>
  <c r="V24" i="24" s="1"/>
  <c r="CL23" i="24"/>
  <c r="CC23" i="24"/>
  <c r="CE23" i="24" s="1"/>
  <c r="U23" i="24"/>
  <c r="S23" i="24"/>
  <c r="T23" i="24" s="1"/>
  <c r="CL22" i="24"/>
  <c r="CC22" i="24"/>
  <c r="CE22" i="24" s="1"/>
  <c r="U22" i="24"/>
  <c r="S22" i="24"/>
  <c r="T22" i="24" s="1"/>
  <c r="V22" i="24" s="1"/>
  <c r="CL21" i="24"/>
  <c r="CN10" i="24" s="1"/>
  <c r="CC21" i="24"/>
  <c r="CE21" i="24" s="1"/>
  <c r="U21" i="24"/>
  <c r="S21" i="24"/>
  <c r="T21" i="24" s="1"/>
  <c r="CL20" i="24"/>
  <c r="CC20" i="24"/>
  <c r="CE20" i="24" s="1"/>
  <c r="U20" i="24"/>
  <c r="S20" i="24"/>
  <c r="T20" i="24" s="1"/>
  <c r="V20" i="24" s="1"/>
  <c r="CL19" i="24"/>
  <c r="CC19" i="24"/>
  <c r="CE19" i="24" s="1"/>
  <c r="U19" i="24"/>
  <c r="S19" i="24"/>
  <c r="T19" i="24" s="1"/>
  <c r="CL18" i="24"/>
  <c r="CC18" i="24"/>
  <c r="CE18" i="24" s="1"/>
  <c r="U18" i="24"/>
  <c r="S18" i="24"/>
  <c r="T18" i="24" s="1"/>
  <c r="V18" i="24" s="1"/>
  <c r="CL17" i="24"/>
  <c r="CC17" i="24"/>
  <c r="CE17" i="24" s="1"/>
  <c r="U17" i="24"/>
  <c r="S17" i="24"/>
  <c r="T17" i="24" s="1"/>
  <c r="CL16" i="24"/>
  <c r="CC16" i="24"/>
  <c r="CE16" i="24" s="1"/>
  <c r="U16" i="24"/>
  <c r="S16" i="24"/>
  <c r="T16" i="24" s="1"/>
  <c r="V16" i="24" s="1"/>
  <c r="CL15" i="24"/>
  <c r="CC15" i="24"/>
  <c r="CE15" i="24" s="1"/>
  <c r="U15" i="24"/>
  <c r="S15" i="24"/>
  <c r="T15" i="24" s="1"/>
  <c r="CL14" i="24"/>
  <c r="CC14" i="24"/>
  <c r="CE14" i="24" s="1"/>
  <c r="U14" i="24"/>
  <c r="S14" i="24"/>
  <c r="T14" i="24" s="1"/>
  <c r="V14" i="24" s="1"/>
  <c r="CL13" i="24"/>
  <c r="CC13" i="24"/>
  <c r="CE13" i="24" s="1"/>
  <c r="U13" i="24"/>
  <c r="S13" i="24"/>
  <c r="T13" i="24" s="1"/>
  <c r="CL12" i="24"/>
  <c r="CC12" i="24"/>
  <c r="CE12" i="24" s="1"/>
  <c r="U12" i="24"/>
  <c r="S12" i="24"/>
  <c r="T12" i="24" s="1"/>
  <c r="CL11" i="24"/>
  <c r="CC11" i="24"/>
  <c r="CE11" i="24" s="1"/>
  <c r="U11" i="24"/>
  <c r="S11" i="24"/>
  <c r="T11" i="24" s="1"/>
  <c r="V11" i="24" s="1"/>
  <c r="CL10" i="24"/>
  <c r="CC10" i="24"/>
  <c r="CE10" i="24" s="1"/>
  <c r="U10" i="24"/>
  <c r="S10" i="24"/>
  <c r="T10" i="24" s="1"/>
  <c r="V10" i="24" s="1"/>
  <c r="CL9" i="24"/>
  <c r="CC9" i="24"/>
  <c r="CE9" i="24" s="1"/>
  <c r="U9" i="24"/>
  <c r="S9" i="24"/>
  <c r="T9" i="24" s="1"/>
  <c r="CL8" i="24"/>
  <c r="CN8" i="24" s="1"/>
  <c r="CG8" i="24"/>
  <c r="CC8" i="24"/>
  <c r="CE8" i="24" s="1"/>
  <c r="U8" i="24"/>
  <c r="S8" i="24"/>
  <c r="T8" i="24" s="1"/>
  <c r="J5" i="24"/>
  <c r="C4" i="24"/>
  <c r="R201" i="23"/>
  <c r="Q201" i="23"/>
  <c r="P201" i="23"/>
  <c r="O201" i="23"/>
  <c r="N201" i="23"/>
  <c r="M201" i="23"/>
  <c r="L201" i="23"/>
  <c r="K201" i="23"/>
  <c r="J201" i="23"/>
  <c r="CL200" i="23"/>
  <c r="CC200" i="23"/>
  <c r="CE200" i="23" s="1"/>
  <c r="U200" i="23"/>
  <c r="S200" i="23"/>
  <c r="T200" i="23" s="1"/>
  <c r="V200" i="23" s="1"/>
  <c r="CL199" i="23"/>
  <c r="CC199" i="23"/>
  <c r="CE199" i="23" s="1"/>
  <c r="U199" i="23"/>
  <c r="S199" i="23"/>
  <c r="T199" i="23" s="1"/>
  <c r="CL198" i="23"/>
  <c r="CC198" i="23"/>
  <c r="CE198" i="23" s="1"/>
  <c r="U198" i="23"/>
  <c r="S198" i="23"/>
  <c r="T198" i="23" s="1"/>
  <c r="CL197" i="23"/>
  <c r="CC197" i="23"/>
  <c r="CE197" i="23" s="1"/>
  <c r="U197" i="23"/>
  <c r="S197" i="23"/>
  <c r="T197" i="23" s="1"/>
  <c r="CL196" i="23"/>
  <c r="CC196" i="23"/>
  <c r="CE196" i="23" s="1"/>
  <c r="U196" i="23"/>
  <c r="S196" i="23"/>
  <c r="T196" i="23" s="1"/>
  <c r="U195" i="23"/>
  <c r="S195" i="23"/>
  <c r="T195" i="23" s="1"/>
  <c r="V195" i="23" s="1"/>
  <c r="U194" i="23"/>
  <c r="S194" i="23"/>
  <c r="T194" i="23" s="1"/>
  <c r="V194" i="23" s="1"/>
  <c r="U193" i="23"/>
  <c r="S193" i="23"/>
  <c r="T193" i="23" s="1"/>
  <c r="U192" i="23"/>
  <c r="S192" i="23"/>
  <c r="T192" i="23" s="1"/>
  <c r="U191" i="23"/>
  <c r="S191" i="23"/>
  <c r="T191" i="23" s="1"/>
  <c r="V191" i="23" s="1"/>
  <c r="U190" i="23"/>
  <c r="S190" i="23"/>
  <c r="T190" i="23" s="1"/>
  <c r="V190" i="23" s="1"/>
  <c r="U189" i="23"/>
  <c r="S189" i="23"/>
  <c r="T189" i="23" s="1"/>
  <c r="U188" i="23"/>
  <c r="S188" i="23"/>
  <c r="T188" i="23" s="1"/>
  <c r="U187" i="23"/>
  <c r="S187" i="23"/>
  <c r="T187" i="23" s="1"/>
  <c r="V187" i="23" s="1"/>
  <c r="U186" i="23"/>
  <c r="S186" i="23"/>
  <c r="T186" i="23" s="1"/>
  <c r="V186" i="23" s="1"/>
  <c r="U185" i="23"/>
  <c r="S185" i="23"/>
  <c r="T185" i="23" s="1"/>
  <c r="U184" i="23"/>
  <c r="S184" i="23"/>
  <c r="T184" i="23" s="1"/>
  <c r="U183" i="23"/>
  <c r="S183" i="23"/>
  <c r="T183" i="23" s="1"/>
  <c r="V183" i="23" s="1"/>
  <c r="U182" i="23"/>
  <c r="S182" i="23"/>
  <c r="T182" i="23" s="1"/>
  <c r="V182" i="23" s="1"/>
  <c r="U181" i="23"/>
  <c r="S181" i="23"/>
  <c r="T181" i="23" s="1"/>
  <c r="U180" i="23"/>
  <c r="S180" i="23"/>
  <c r="T180" i="23" s="1"/>
  <c r="U179" i="23"/>
  <c r="S179" i="23"/>
  <c r="T179" i="23" s="1"/>
  <c r="V179" i="23" s="1"/>
  <c r="U178" i="23"/>
  <c r="S178" i="23"/>
  <c r="T178" i="23" s="1"/>
  <c r="V178" i="23" s="1"/>
  <c r="CL177" i="23"/>
  <c r="CC177" i="23"/>
  <c r="CE177" i="23" s="1"/>
  <c r="U177" i="23"/>
  <c r="S177" i="23"/>
  <c r="T177" i="23" s="1"/>
  <c r="U176" i="23"/>
  <c r="S176" i="23"/>
  <c r="T176" i="23" s="1"/>
  <c r="U175" i="23"/>
  <c r="S175" i="23"/>
  <c r="T175" i="23" s="1"/>
  <c r="U174" i="23"/>
  <c r="S174" i="23"/>
  <c r="T174" i="23" s="1"/>
  <c r="V174" i="23" s="1"/>
  <c r="U173" i="23"/>
  <c r="S173" i="23"/>
  <c r="T173" i="23" s="1"/>
  <c r="U172" i="23"/>
  <c r="S172" i="23"/>
  <c r="T172" i="23" s="1"/>
  <c r="V172" i="23" s="1"/>
  <c r="U171" i="23"/>
  <c r="S171" i="23"/>
  <c r="T171" i="23" s="1"/>
  <c r="V171" i="23" s="1"/>
  <c r="U170" i="23"/>
  <c r="T170" i="23"/>
  <c r="V170" i="23" s="1"/>
  <c r="S170" i="23"/>
  <c r="U169" i="23"/>
  <c r="S169" i="23"/>
  <c r="T169" i="23" s="1"/>
  <c r="U168" i="23"/>
  <c r="S168" i="23"/>
  <c r="T168" i="23" s="1"/>
  <c r="U167" i="23"/>
  <c r="S167" i="23"/>
  <c r="T167" i="23" s="1"/>
  <c r="U166" i="23"/>
  <c r="S166" i="23"/>
  <c r="T166" i="23" s="1"/>
  <c r="U165" i="23"/>
  <c r="S165" i="23"/>
  <c r="T165" i="23" s="1"/>
  <c r="U164" i="23"/>
  <c r="S164" i="23"/>
  <c r="T164" i="23" s="1"/>
  <c r="V164" i="23" s="1"/>
  <c r="U163" i="23"/>
  <c r="S163" i="23"/>
  <c r="T163" i="23" s="1"/>
  <c r="U162" i="23"/>
  <c r="S162" i="23"/>
  <c r="T162" i="23" s="1"/>
  <c r="V162" i="23" s="1"/>
  <c r="U161" i="23"/>
  <c r="S161" i="23"/>
  <c r="T161" i="23" s="1"/>
  <c r="U160" i="23"/>
  <c r="S160" i="23"/>
  <c r="T160" i="23" s="1"/>
  <c r="U159" i="23"/>
  <c r="S159" i="23"/>
  <c r="T159" i="23" s="1"/>
  <c r="U158" i="23"/>
  <c r="S158" i="23"/>
  <c r="T158" i="23" s="1"/>
  <c r="V158" i="23" s="1"/>
  <c r="U157" i="23"/>
  <c r="S157" i="23"/>
  <c r="T157" i="23" s="1"/>
  <c r="U156" i="23"/>
  <c r="S156" i="23"/>
  <c r="T156" i="23" s="1"/>
  <c r="V156" i="23" s="1"/>
  <c r="U155" i="23"/>
  <c r="S155" i="23"/>
  <c r="T155" i="23" s="1"/>
  <c r="V155" i="23" s="1"/>
  <c r="U154" i="23"/>
  <c r="S154" i="23"/>
  <c r="T154" i="23" s="1"/>
  <c r="V154" i="23" s="1"/>
  <c r="U153" i="23"/>
  <c r="S153" i="23"/>
  <c r="T153" i="23" s="1"/>
  <c r="U152" i="23"/>
  <c r="S152" i="23"/>
  <c r="T152" i="23" s="1"/>
  <c r="U151" i="23"/>
  <c r="S151" i="23"/>
  <c r="T151" i="23" s="1"/>
  <c r="U150" i="23"/>
  <c r="S150" i="23"/>
  <c r="T150" i="23" s="1"/>
  <c r="U149" i="23"/>
  <c r="S149" i="23"/>
  <c r="T149" i="23" s="1"/>
  <c r="U148" i="23"/>
  <c r="S148" i="23"/>
  <c r="T148" i="23" s="1"/>
  <c r="U147" i="23"/>
  <c r="S147" i="23"/>
  <c r="T147" i="23" s="1"/>
  <c r="U146" i="23"/>
  <c r="S146" i="23"/>
  <c r="T146" i="23" s="1"/>
  <c r="U145" i="23"/>
  <c r="S145" i="23"/>
  <c r="T145" i="23" s="1"/>
  <c r="U144" i="23"/>
  <c r="S144" i="23"/>
  <c r="T144" i="23" s="1"/>
  <c r="U143" i="23"/>
  <c r="S143" i="23"/>
  <c r="T143" i="23" s="1"/>
  <c r="U142" i="23"/>
  <c r="S142" i="23"/>
  <c r="T142" i="23" s="1"/>
  <c r="U141" i="23"/>
  <c r="S141" i="23"/>
  <c r="T141" i="23" s="1"/>
  <c r="U140" i="23"/>
  <c r="S140" i="23"/>
  <c r="T140" i="23" s="1"/>
  <c r="U139" i="23"/>
  <c r="S139" i="23"/>
  <c r="T139" i="23" s="1"/>
  <c r="U138" i="23"/>
  <c r="S138" i="23"/>
  <c r="T138" i="23" s="1"/>
  <c r="U137" i="23"/>
  <c r="S137" i="23"/>
  <c r="T137" i="23" s="1"/>
  <c r="U136" i="23"/>
  <c r="S136" i="23"/>
  <c r="T136" i="23" s="1"/>
  <c r="U135" i="23"/>
  <c r="S135" i="23"/>
  <c r="T135" i="23" s="1"/>
  <c r="U134" i="23"/>
  <c r="S134" i="23"/>
  <c r="T134" i="23" s="1"/>
  <c r="U133" i="23"/>
  <c r="S133" i="23"/>
  <c r="T133" i="23" s="1"/>
  <c r="U132" i="23"/>
  <c r="S132" i="23"/>
  <c r="T132" i="23" s="1"/>
  <c r="U131" i="23"/>
  <c r="S131" i="23"/>
  <c r="T131" i="23" s="1"/>
  <c r="U130" i="23"/>
  <c r="S130" i="23"/>
  <c r="T130" i="23" s="1"/>
  <c r="U129" i="23"/>
  <c r="S129" i="23"/>
  <c r="T129" i="23" s="1"/>
  <c r="U128" i="23"/>
  <c r="S128" i="23"/>
  <c r="T128" i="23" s="1"/>
  <c r="U127" i="23"/>
  <c r="S127" i="23"/>
  <c r="T127" i="23" s="1"/>
  <c r="U126" i="23"/>
  <c r="S126" i="23"/>
  <c r="T126" i="23" s="1"/>
  <c r="U125" i="23"/>
  <c r="S125" i="23"/>
  <c r="T125" i="23" s="1"/>
  <c r="U124" i="23"/>
  <c r="S124" i="23"/>
  <c r="T124" i="23" s="1"/>
  <c r="U123" i="23"/>
  <c r="S123" i="23"/>
  <c r="T123" i="23" s="1"/>
  <c r="U122" i="23"/>
  <c r="S122" i="23"/>
  <c r="T122" i="23" s="1"/>
  <c r="U121" i="23"/>
  <c r="S121" i="23"/>
  <c r="T121" i="23" s="1"/>
  <c r="U120" i="23"/>
  <c r="S120" i="23"/>
  <c r="T120" i="23" s="1"/>
  <c r="U119" i="23"/>
  <c r="S119" i="23"/>
  <c r="T119" i="23" s="1"/>
  <c r="U118" i="23"/>
  <c r="S118" i="23"/>
  <c r="T118" i="23" s="1"/>
  <c r="U117" i="23"/>
  <c r="S117" i="23"/>
  <c r="T117" i="23" s="1"/>
  <c r="U116" i="23"/>
  <c r="S116" i="23"/>
  <c r="T116" i="23" s="1"/>
  <c r="U115" i="23"/>
  <c r="S115" i="23"/>
  <c r="T115" i="23" s="1"/>
  <c r="U114" i="23"/>
  <c r="S114" i="23"/>
  <c r="T114" i="23" s="1"/>
  <c r="U113" i="23"/>
  <c r="S113" i="23"/>
  <c r="T113" i="23" s="1"/>
  <c r="U112" i="23"/>
  <c r="S112" i="23"/>
  <c r="T112" i="23" s="1"/>
  <c r="U111" i="23"/>
  <c r="S111" i="23"/>
  <c r="T111" i="23" s="1"/>
  <c r="U110" i="23"/>
  <c r="S110" i="23"/>
  <c r="T110" i="23" s="1"/>
  <c r="U109" i="23"/>
  <c r="S109" i="23"/>
  <c r="T109" i="23" s="1"/>
  <c r="U108" i="23"/>
  <c r="S108" i="23"/>
  <c r="T108" i="23" s="1"/>
  <c r="U107" i="23"/>
  <c r="S107" i="23"/>
  <c r="T107" i="23" s="1"/>
  <c r="U106" i="23"/>
  <c r="S106" i="23"/>
  <c r="T106" i="23" s="1"/>
  <c r="U105" i="23"/>
  <c r="S105" i="23"/>
  <c r="T105" i="23" s="1"/>
  <c r="U104" i="23"/>
  <c r="S104" i="23"/>
  <c r="T104" i="23" s="1"/>
  <c r="U103" i="23"/>
  <c r="S103" i="23"/>
  <c r="T103" i="23" s="1"/>
  <c r="U102" i="23"/>
  <c r="S102" i="23"/>
  <c r="T102" i="23" s="1"/>
  <c r="U101" i="23"/>
  <c r="S101" i="23"/>
  <c r="T101" i="23" s="1"/>
  <c r="U100" i="23"/>
  <c r="S100" i="23"/>
  <c r="T100" i="23" s="1"/>
  <c r="U99" i="23"/>
  <c r="S99" i="23"/>
  <c r="T99" i="23" s="1"/>
  <c r="U98" i="23"/>
  <c r="S98" i="23"/>
  <c r="T98" i="23" s="1"/>
  <c r="V98" i="23" s="1"/>
  <c r="U97" i="23"/>
  <c r="S97" i="23"/>
  <c r="T97" i="23" s="1"/>
  <c r="V97" i="23" s="1"/>
  <c r="U96" i="23"/>
  <c r="S96" i="23"/>
  <c r="T96" i="23" s="1"/>
  <c r="U95" i="23"/>
  <c r="S95" i="23"/>
  <c r="T95" i="23" s="1"/>
  <c r="CL94" i="23"/>
  <c r="CC94" i="23"/>
  <c r="CE94" i="23" s="1"/>
  <c r="U94" i="23"/>
  <c r="S94" i="23"/>
  <c r="T94" i="23" s="1"/>
  <c r="CL93" i="23"/>
  <c r="CC93" i="23"/>
  <c r="CE93" i="23" s="1"/>
  <c r="U93" i="23"/>
  <c r="S93" i="23"/>
  <c r="T93" i="23" s="1"/>
  <c r="CL92" i="23"/>
  <c r="CN12" i="23" s="1"/>
  <c r="CC92" i="23"/>
  <c r="CE92" i="23" s="1"/>
  <c r="U92" i="23"/>
  <c r="S92" i="23"/>
  <c r="T92" i="23" s="1"/>
  <c r="CL91" i="23"/>
  <c r="CC91" i="23"/>
  <c r="CE91" i="23" s="1"/>
  <c r="U91" i="23"/>
  <c r="S91" i="23"/>
  <c r="T91" i="23" s="1"/>
  <c r="CL90" i="23"/>
  <c r="CC90" i="23"/>
  <c r="CE90" i="23" s="1"/>
  <c r="U90" i="23"/>
  <c r="S90" i="23"/>
  <c r="T90" i="23" s="1"/>
  <c r="CL89" i="23"/>
  <c r="CC89" i="23"/>
  <c r="CE89" i="23" s="1"/>
  <c r="U89" i="23"/>
  <c r="S89" i="23"/>
  <c r="T89" i="23" s="1"/>
  <c r="U88" i="23"/>
  <c r="S88" i="23"/>
  <c r="T88" i="23" s="1"/>
  <c r="U87" i="23"/>
  <c r="S87" i="23"/>
  <c r="T87" i="23" s="1"/>
  <c r="U86" i="23"/>
  <c r="S86" i="23"/>
  <c r="T86" i="23" s="1"/>
  <c r="U85" i="23"/>
  <c r="S85" i="23"/>
  <c r="T85" i="23" s="1"/>
  <c r="U84" i="23"/>
  <c r="S84" i="23"/>
  <c r="T84" i="23" s="1"/>
  <c r="U83" i="23"/>
  <c r="S83" i="23"/>
  <c r="T83" i="23" s="1"/>
  <c r="U82" i="23"/>
  <c r="S82" i="23"/>
  <c r="T82" i="23" s="1"/>
  <c r="U81" i="23"/>
  <c r="S81" i="23"/>
  <c r="T81" i="23" s="1"/>
  <c r="U80" i="23"/>
  <c r="S80" i="23"/>
  <c r="T80" i="23" s="1"/>
  <c r="U79" i="23"/>
  <c r="S79" i="23"/>
  <c r="T79" i="23" s="1"/>
  <c r="U78" i="23"/>
  <c r="S78" i="23"/>
  <c r="T78" i="23" s="1"/>
  <c r="U77" i="23"/>
  <c r="S77" i="23"/>
  <c r="T77" i="23" s="1"/>
  <c r="U76" i="23"/>
  <c r="S76" i="23"/>
  <c r="T76" i="23" s="1"/>
  <c r="U75" i="23"/>
  <c r="S75" i="23"/>
  <c r="T75" i="23" s="1"/>
  <c r="U74" i="23"/>
  <c r="S74" i="23"/>
  <c r="T74" i="23" s="1"/>
  <c r="U73" i="23"/>
  <c r="S73" i="23"/>
  <c r="T73" i="23" s="1"/>
  <c r="U72" i="23"/>
  <c r="S72" i="23"/>
  <c r="T72" i="23" s="1"/>
  <c r="U71" i="23"/>
  <c r="S71" i="23"/>
  <c r="T71" i="23" s="1"/>
  <c r="U70" i="23"/>
  <c r="S70" i="23"/>
  <c r="T70" i="23" s="1"/>
  <c r="U69" i="23"/>
  <c r="S69" i="23"/>
  <c r="T69" i="23" s="1"/>
  <c r="U68" i="23"/>
  <c r="S68" i="23"/>
  <c r="T68" i="23" s="1"/>
  <c r="U67" i="23"/>
  <c r="S67" i="23"/>
  <c r="T67" i="23" s="1"/>
  <c r="U66" i="23"/>
  <c r="S66" i="23"/>
  <c r="T66" i="23" s="1"/>
  <c r="U65" i="23"/>
  <c r="S65" i="23"/>
  <c r="T65" i="23" s="1"/>
  <c r="U64" i="23"/>
  <c r="S64" i="23"/>
  <c r="T64" i="23" s="1"/>
  <c r="U63" i="23"/>
  <c r="S63" i="23"/>
  <c r="T63" i="23" s="1"/>
  <c r="U62" i="23"/>
  <c r="S62" i="23"/>
  <c r="T62" i="23" s="1"/>
  <c r="U61" i="23"/>
  <c r="S61" i="23"/>
  <c r="T61" i="23" s="1"/>
  <c r="U60" i="23"/>
  <c r="S60" i="23"/>
  <c r="T60" i="23" s="1"/>
  <c r="U59" i="23"/>
  <c r="S59" i="23"/>
  <c r="T59" i="23" s="1"/>
  <c r="U58" i="23"/>
  <c r="S58" i="23"/>
  <c r="T58" i="23" s="1"/>
  <c r="U57" i="23"/>
  <c r="S57" i="23"/>
  <c r="T57" i="23" s="1"/>
  <c r="U56" i="23"/>
  <c r="S56" i="23"/>
  <c r="T56" i="23" s="1"/>
  <c r="U55" i="23"/>
  <c r="S55" i="23"/>
  <c r="T55" i="23" s="1"/>
  <c r="U54" i="23"/>
  <c r="S54" i="23"/>
  <c r="T54" i="23" s="1"/>
  <c r="U53" i="23"/>
  <c r="S53" i="23"/>
  <c r="T53" i="23" s="1"/>
  <c r="U52" i="23"/>
  <c r="S52" i="23"/>
  <c r="T52" i="23" s="1"/>
  <c r="U51" i="23"/>
  <c r="S51" i="23"/>
  <c r="T51" i="23" s="1"/>
  <c r="U50" i="23"/>
  <c r="S50" i="23"/>
  <c r="T50" i="23" s="1"/>
  <c r="U49" i="23"/>
  <c r="S49" i="23"/>
  <c r="T49" i="23" s="1"/>
  <c r="U48" i="23"/>
  <c r="S48" i="23"/>
  <c r="T48" i="23" s="1"/>
  <c r="U47" i="23"/>
  <c r="S47" i="23"/>
  <c r="T47" i="23" s="1"/>
  <c r="U46" i="23"/>
  <c r="S46" i="23"/>
  <c r="T46" i="23" s="1"/>
  <c r="U45" i="23"/>
  <c r="S45" i="23"/>
  <c r="T45" i="23" s="1"/>
  <c r="U44" i="23"/>
  <c r="S44" i="23"/>
  <c r="T44" i="23" s="1"/>
  <c r="U43" i="23"/>
  <c r="S43" i="23"/>
  <c r="T43" i="23" s="1"/>
  <c r="U42" i="23"/>
  <c r="S42" i="23"/>
  <c r="T42" i="23" s="1"/>
  <c r="U41" i="23"/>
  <c r="S41" i="23"/>
  <c r="T41" i="23" s="1"/>
  <c r="U40" i="23"/>
  <c r="S40" i="23"/>
  <c r="T40" i="23" s="1"/>
  <c r="U39" i="23"/>
  <c r="S39" i="23"/>
  <c r="T39" i="23" s="1"/>
  <c r="U38" i="23"/>
  <c r="S38" i="23"/>
  <c r="T38" i="23" s="1"/>
  <c r="U37" i="23"/>
  <c r="S37" i="23"/>
  <c r="T37" i="23" s="1"/>
  <c r="U36" i="23"/>
  <c r="S36" i="23"/>
  <c r="T36" i="23" s="1"/>
  <c r="U35" i="23"/>
  <c r="S35" i="23"/>
  <c r="T35" i="23" s="1"/>
  <c r="U34" i="23"/>
  <c r="S34" i="23"/>
  <c r="T34" i="23" s="1"/>
  <c r="U33" i="23"/>
  <c r="S33" i="23"/>
  <c r="T33" i="23" s="1"/>
  <c r="U32" i="23"/>
  <c r="S32" i="23"/>
  <c r="T32" i="23" s="1"/>
  <c r="U31" i="23"/>
  <c r="S31" i="23"/>
  <c r="T31" i="23" s="1"/>
  <c r="CL30" i="23"/>
  <c r="CC30" i="23"/>
  <c r="CE30" i="23" s="1"/>
  <c r="U30" i="23"/>
  <c r="S30" i="23"/>
  <c r="T30" i="23" s="1"/>
  <c r="V30" i="23" s="1"/>
  <c r="CL29" i="23"/>
  <c r="CC29" i="23"/>
  <c r="CE29" i="23" s="1"/>
  <c r="U29" i="23"/>
  <c r="S29" i="23"/>
  <c r="T29" i="23" s="1"/>
  <c r="V29" i="23" s="1"/>
  <c r="CL28" i="23"/>
  <c r="CE28" i="23"/>
  <c r="CC28" i="23"/>
  <c r="U28" i="23"/>
  <c r="S28" i="23"/>
  <c r="T28" i="23" s="1"/>
  <c r="CL27" i="23"/>
  <c r="CC27" i="23"/>
  <c r="CE27" i="23" s="1"/>
  <c r="U27" i="23"/>
  <c r="S27" i="23"/>
  <c r="T27" i="23" s="1"/>
  <c r="CL26" i="23"/>
  <c r="CC26" i="23"/>
  <c r="CE26" i="23" s="1"/>
  <c r="U26" i="23"/>
  <c r="S26" i="23"/>
  <c r="T26" i="23" s="1"/>
  <c r="CL25" i="23"/>
  <c r="CC25" i="23"/>
  <c r="CE25" i="23" s="1"/>
  <c r="U25" i="23"/>
  <c r="S25" i="23"/>
  <c r="T25" i="23" s="1"/>
  <c r="CL24" i="23"/>
  <c r="CC24" i="23"/>
  <c r="CE24" i="23" s="1"/>
  <c r="U24" i="23"/>
  <c r="S24" i="23"/>
  <c r="T24" i="23" s="1"/>
  <c r="CL23" i="23"/>
  <c r="CC23" i="23"/>
  <c r="CE23" i="23" s="1"/>
  <c r="U23" i="23"/>
  <c r="S23" i="23"/>
  <c r="T23" i="23" s="1"/>
  <c r="CL22" i="23"/>
  <c r="CC22" i="23"/>
  <c r="CE22" i="23" s="1"/>
  <c r="U22" i="23"/>
  <c r="S22" i="23"/>
  <c r="T22" i="23" s="1"/>
  <c r="V22" i="23" s="1"/>
  <c r="CL21" i="23"/>
  <c r="CN10" i="23" s="1"/>
  <c r="CC21" i="23"/>
  <c r="CE21" i="23" s="1"/>
  <c r="U21" i="23"/>
  <c r="S21" i="23"/>
  <c r="T21" i="23" s="1"/>
  <c r="CL20" i="23"/>
  <c r="CC20" i="23"/>
  <c r="CE20" i="23" s="1"/>
  <c r="U20" i="23"/>
  <c r="S20" i="23"/>
  <c r="T20" i="23" s="1"/>
  <c r="V20" i="23" s="1"/>
  <c r="CL19" i="23"/>
  <c r="CC19" i="23"/>
  <c r="CE19" i="23" s="1"/>
  <c r="U19" i="23"/>
  <c r="S19" i="23"/>
  <c r="T19" i="23" s="1"/>
  <c r="CL18" i="23"/>
  <c r="CC18" i="23"/>
  <c r="CE18" i="23" s="1"/>
  <c r="U18" i="23"/>
  <c r="S18" i="23"/>
  <c r="T18" i="23" s="1"/>
  <c r="CL17" i="23"/>
  <c r="CC17" i="23"/>
  <c r="CE17" i="23" s="1"/>
  <c r="U17" i="23"/>
  <c r="S17" i="23"/>
  <c r="T17" i="23" s="1"/>
  <c r="CL16" i="23"/>
  <c r="CC16" i="23"/>
  <c r="CE16" i="23" s="1"/>
  <c r="U16" i="23"/>
  <c r="S16" i="23"/>
  <c r="T16" i="23" s="1"/>
  <c r="CL15" i="23"/>
  <c r="CC15" i="23"/>
  <c r="CE15" i="23" s="1"/>
  <c r="U15" i="23"/>
  <c r="S15" i="23"/>
  <c r="T15" i="23" s="1"/>
  <c r="CL14" i="23"/>
  <c r="CC14" i="23"/>
  <c r="CE14" i="23" s="1"/>
  <c r="U14" i="23"/>
  <c r="S14" i="23"/>
  <c r="T14" i="23" s="1"/>
  <c r="CL13" i="23"/>
  <c r="CC13" i="23"/>
  <c r="CE13" i="23" s="1"/>
  <c r="U13" i="23"/>
  <c r="S13" i="23"/>
  <c r="T13" i="23" s="1"/>
  <c r="CL12" i="23"/>
  <c r="CC12" i="23"/>
  <c r="CE12" i="23" s="1"/>
  <c r="U12" i="23"/>
  <c r="S12" i="23"/>
  <c r="T12" i="23" s="1"/>
  <c r="CL11" i="23"/>
  <c r="CC11" i="23"/>
  <c r="CE11" i="23" s="1"/>
  <c r="U11" i="23"/>
  <c r="S11" i="23"/>
  <c r="T11" i="23" s="1"/>
  <c r="CL10" i="23"/>
  <c r="CC10" i="23"/>
  <c r="CE10" i="23" s="1"/>
  <c r="U10" i="23"/>
  <c r="S10" i="23"/>
  <c r="T10" i="23" s="1"/>
  <c r="CL9" i="23"/>
  <c r="CC9" i="23"/>
  <c r="CE9" i="23" s="1"/>
  <c r="U9" i="23"/>
  <c r="S9" i="23"/>
  <c r="T9" i="23" s="1"/>
  <c r="V9" i="23" s="1"/>
  <c r="CL8" i="23"/>
  <c r="CN8" i="23" s="1"/>
  <c r="CG8" i="23"/>
  <c r="CC8" i="23"/>
  <c r="CE8" i="23" s="1"/>
  <c r="U8" i="23"/>
  <c r="S8" i="23"/>
  <c r="T8" i="23" s="1"/>
  <c r="J5" i="23"/>
  <c r="C4" i="23"/>
  <c r="R201" i="22"/>
  <c r="Q201" i="22"/>
  <c r="P201" i="22"/>
  <c r="O201" i="22"/>
  <c r="N201" i="22"/>
  <c r="M201" i="22"/>
  <c r="L201" i="22"/>
  <c r="K201" i="22"/>
  <c r="J201" i="22"/>
  <c r="CL200" i="22"/>
  <c r="CC200" i="22"/>
  <c r="CE200" i="22" s="1"/>
  <c r="U200" i="22"/>
  <c r="S200" i="22"/>
  <c r="T200" i="22" s="1"/>
  <c r="CL199" i="22"/>
  <c r="CC199" i="22"/>
  <c r="CE199" i="22" s="1"/>
  <c r="U199" i="22"/>
  <c r="S199" i="22"/>
  <c r="T199" i="22" s="1"/>
  <c r="CL198" i="22"/>
  <c r="CC198" i="22"/>
  <c r="CE198" i="22" s="1"/>
  <c r="U198" i="22"/>
  <c r="S198" i="22"/>
  <c r="T198" i="22" s="1"/>
  <c r="CL197" i="22"/>
  <c r="CC197" i="22"/>
  <c r="CE197" i="22" s="1"/>
  <c r="U197" i="22"/>
  <c r="S197" i="22"/>
  <c r="T197" i="22" s="1"/>
  <c r="CL196" i="22"/>
  <c r="CC196" i="22"/>
  <c r="CE196" i="22" s="1"/>
  <c r="U196" i="22"/>
  <c r="S196" i="22"/>
  <c r="T196" i="22" s="1"/>
  <c r="V196" i="22" s="1"/>
  <c r="U195" i="22"/>
  <c r="S195" i="22"/>
  <c r="T195" i="22" s="1"/>
  <c r="V195" i="22" s="1"/>
  <c r="U194" i="22"/>
  <c r="S194" i="22"/>
  <c r="T194" i="22" s="1"/>
  <c r="V194" i="22" s="1"/>
  <c r="U193" i="22"/>
  <c r="S193" i="22"/>
  <c r="T193" i="22" s="1"/>
  <c r="V193" i="22" s="1"/>
  <c r="U192" i="22"/>
  <c r="S192" i="22"/>
  <c r="T192" i="22" s="1"/>
  <c r="V192" i="22" s="1"/>
  <c r="U191" i="22"/>
  <c r="S191" i="22"/>
  <c r="T191" i="22" s="1"/>
  <c r="V191" i="22" s="1"/>
  <c r="U190" i="22"/>
  <c r="S190" i="22"/>
  <c r="T190" i="22" s="1"/>
  <c r="V190" i="22" s="1"/>
  <c r="U189" i="22"/>
  <c r="S189" i="22"/>
  <c r="T189" i="22" s="1"/>
  <c r="V189" i="22" s="1"/>
  <c r="U188" i="22"/>
  <c r="S188" i="22"/>
  <c r="T188" i="22" s="1"/>
  <c r="V188" i="22" s="1"/>
  <c r="U187" i="22"/>
  <c r="S187" i="22"/>
  <c r="T187" i="22" s="1"/>
  <c r="V187" i="22" s="1"/>
  <c r="U186" i="22"/>
  <c r="S186" i="22"/>
  <c r="T186" i="22" s="1"/>
  <c r="V186" i="22" s="1"/>
  <c r="U185" i="22"/>
  <c r="S185" i="22"/>
  <c r="T185" i="22" s="1"/>
  <c r="V185" i="22" s="1"/>
  <c r="U184" i="22"/>
  <c r="S184" i="22"/>
  <c r="T184" i="22" s="1"/>
  <c r="V184" i="22" s="1"/>
  <c r="U183" i="22"/>
  <c r="S183" i="22"/>
  <c r="T183" i="22" s="1"/>
  <c r="V183" i="22" s="1"/>
  <c r="U182" i="22"/>
  <c r="S182" i="22"/>
  <c r="T182" i="22" s="1"/>
  <c r="V182" i="22" s="1"/>
  <c r="U181" i="22"/>
  <c r="S181" i="22"/>
  <c r="T181" i="22" s="1"/>
  <c r="V181" i="22" s="1"/>
  <c r="U180" i="22"/>
  <c r="S180" i="22"/>
  <c r="T180" i="22" s="1"/>
  <c r="V180" i="22" s="1"/>
  <c r="U179" i="22"/>
  <c r="S179" i="22"/>
  <c r="T179" i="22" s="1"/>
  <c r="V179" i="22" s="1"/>
  <c r="U178" i="22"/>
  <c r="S178" i="22"/>
  <c r="T178" i="22" s="1"/>
  <c r="V178" i="22" s="1"/>
  <c r="CL177" i="22"/>
  <c r="CE177" i="22"/>
  <c r="CC177" i="22"/>
  <c r="U177" i="22"/>
  <c r="S177" i="22"/>
  <c r="T177" i="22" s="1"/>
  <c r="U176" i="22"/>
  <c r="S176" i="22"/>
  <c r="T176" i="22" s="1"/>
  <c r="U175" i="22"/>
  <c r="S175" i="22"/>
  <c r="T175" i="22" s="1"/>
  <c r="U174" i="22"/>
  <c r="S174" i="22"/>
  <c r="T174" i="22" s="1"/>
  <c r="U173" i="22"/>
  <c r="S173" i="22"/>
  <c r="T173" i="22" s="1"/>
  <c r="U172" i="22"/>
  <c r="S172" i="22"/>
  <c r="T172" i="22" s="1"/>
  <c r="V172" i="22" s="1"/>
  <c r="U171" i="22"/>
  <c r="S171" i="22"/>
  <c r="T171" i="22" s="1"/>
  <c r="V171" i="22" s="1"/>
  <c r="U170" i="22"/>
  <c r="S170" i="22"/>
  <c r="T170" i="22" s="1"/>
  <c r="V170" i="22" s="1"/>
  <c r="U169" i="22"/>
  <c r="S169" i="22"/>
  <c r="T169" i="22" s="1"/>
  <c r="U168" i="22"/>
  <c r="S168" i="22"/>
  <c r="T168" i="22" s="1"/>
  <c r="U167" i="22"/>
  <c r="S167" i="22"/>
  <c r="T167" i="22" s="1"/>
  <c r="U166" i="22"/>
  <c r="S166" i="22"/>
  <c r="T166" i="22" s="1"/>
  <c r="V166" i="22" s="1"/>
  <c r="U165" i="22"/>
  <c r="S165" i="22"/>
  <c r="T165" i="22" s="1"/>
  <c r="U164" i="22"/>
  <c r="S164" i="22"/>
  <c r="T164" i="22" s="1"/>
  <c r="V164" i="22" s="1"/>
  <c r="U163" i="22"/>
  <c r="S163" i="22"/>
  <c r="T163" i="22" s="1"/>
  <c r="V163" i="22" s="1"/>
  <c r="U162" i="22"/>
  <c r="T162" i="22"/>
  <c r="V162" i="22" s="1"/>
  <c r="S162" i="22"/>
  <c r="U161" i="22"/>
  <c r="S161" i="22"/>
  <c r="T161" i="22" s="1"/>
  <c r="U160" i="22"/>
  <c r="S160" i="22"/>
  <c r="T160" i="22" s="1"/>
  <c r="U159" i="22"/>
  <c r="S159" i="22"/>
  <c r="T159" i="22" s="1"/>
  <c r="U158" i="22"/>
  <c r="S158" i="22"/>
  <c r="T158" i="22" s="1"/>
  <c r="U157" i="22"/>
  <c r="S157" i="22"/>
  <c r="T157" i="22" s="1"/>
  <c r="U156" i="22"/>
  <c r="S156" i="22"/>
  <c r="T156" i="22" s="1"/>
  <c r="V156" i="22" s="1"/>
  <c r="U155" i="22"/>
  <c r="S155" i="22"/>
  <c r="T155" i="22" s="1"/>
  <c r="U154" i="22"/>
  <c r="S154" i="22"/>
  <c r="T154" i="22" s="1"/>
  <c r="V154" i="22" s="1"/>
  <c r="U153" i="22"/>
  <c r="S153" i="22"/>
  <c r="T153" i="22" s="1"/>
  <c r="U152" i="22"/>
  <c r="S152" i="22"/>
  <c r="T152" i="22" s="1"/>
  <c r="U151" i="22"/>
  <c r="S151" i="22"/>
  <c r="T151" i="22" s="1"/>
  <c r="U150" i="22"/>
  <c r="S150" i="22"/>
  <c r="T150" i="22" s="1"/>
  <c r="U149" i="22"/>
  <c r="S149" i="22"/>
  <c r="T149" i="22" s="1"/>
  <c r="U148" i="22"/>
  <c r="S148" i="22"/>
  <c r="T148" i="22" s="1"/>
  <c r="U147" i="22"/>
  <c r="S147" i="22"/>
  <c r="T147" i="22" s="1"/>
  <c r="U146" i="22"/>
  <c r="S146" i="22"/>
  <c r="T146" i="22" s="1"/>
  <c r="U145" i="22"/>
  <c r="S145" i="22"/>
  <c r="T145" i="22" s="1"/>
  <c r="U144" i="22"/>
  <c r="S144" i="22"/>
  <c r="T144" i="22" s="1"/>
  <c r="U143" i="22"/>
  <c r="S143" i="22"/>
  <c r="T143" i="22" s="1"/>
  <c r="U142" i="22"/>
  <c r="S142" i="22"/>
  <c r="T142" i="22" s="1"/>
  <c r="U141" i="22"/>
  <c r="S141" i="22"/>
  <c r="T141" i="22" s="1"/>
  <c r="U140" i="22"/>
  <c r="S140" i="22"/>
  <c r="T140" i="22" s="1"/>
  <c r="U139" i="22"/>
  <c r="S139" i="22"/>
  <c r="T139" i="22" s="1"/>
  <c r="U138" i="22"/>
  <c r="S138" i="22"/>
  <c r="T138" i="22" s="1"/>
  <c r="U137" i="22"/>
  <c r="S137" i="22"/>
  <c r="T137" i="22" s="1"/>
  <c r="U136" i="22"/>
  <c r="S136" i="22"/>
  <c r="T136" i="22" s="1"/>
  <c r="U135" i="22"/>
  <c r="S135" i="22"/>
  <c r="T135" i="22" s="1"/>
  <c r="U134" i="22"/>
  <c r="S134" i="22"/>
  <c r="T134" i="22" s="1"/>
  <c r="U133" i="22"/>
  <c r="S133" i="22"/>
  <c r="T133" i="22" s="1"/>
  <c r="U132" i="22"/>
  <c r="S132" i="22"/>
  <c r="T132" i="22" s="1"/>
  <c r="U131" i="22"/>
  <c r="S131" i="22"/>
  <c r="T131" i="22" s="1"/>
  <c r="U130" i="22"/>
  <c r="S130" i="22"/>
  <c r="T130" i="22" s="1"/>
  <c r="U129" i="22"/>
  <c r="S129" i="22"/>
  <c r="T129" i="22" s="1"/>
  <c r="U128" i="22"/>
  <c r="S128" i="22"/>
  <c r="T128" i="22" s="1"/>
  <c r="U127" i="22"/>
  <c r="S127" i="22"/>
  <c r="T127" i="22" s="1"/>
  <c r="U126" i="22"/>
  <c r="S126" i="22"/>
  <c r="T126" i="22" s="1"/>
  <c r="U125" i="22"/>
  <c r="S125" i="22"/>
  <c r="T125" i="22" s="1"/>
  <c r="U124" i="22"/>
  <c r="S124" i="22"/>
  <c r="T124" i="22" s="1"/>
  <c r="U123" i="22"/>
  <c r="S123" i="22"/>
  <c r="T123" i="22" s="1"/>
  <c r="U122" i="22"/>
  <c r="S122" i="22"/>
  <c r="T122" i="22" s="1"/>
  <c r="U121" i="22"/>
  <c r="S121" i="22"/>
  <c r="T121" i="22" s="1"/>
  <c r="U120" i="22"/>
  <c r="S120" i="22"/>
  <c r="T120" i="22" s="1"/>
  <c r="U119" i="22"/>
  <c r="S119" i="22"/>
  <c r="T119" i="22" s="1"/>
  <c r="U118" i="22"/>
  <c r="S118" i="22"/>
  <c r="T118" i="22" s="1"/>
  <c r="U117" i="22"/>
  <c r="S117" i="22"/>
  <c r="T117" i="22" s="1"/>
  <c r="U116" i="22"/>
  <c r="S116" i="22"/>
  <c r="T116" i="22" s="1"/>
  <c r="U115" i="22"/>
  <c r="S115" i="22"/>
  <c r="T115" i="22" s="1"/>
  <c r="U114" i="22"/>
  <c r="S114" i="22"/>
  <c r="T114" i="22" s="1"/>
  <c r="U113" i="22"/>
  <c r="S113" i="22"/>
  <c r="T113" i="22" s="1"/>
  <c r="U112" i="22"/>
  <c r="S112" i="22"/>
  <c r="T112" i="22" s="1"/>
  <c r="U111" i="22"/>
  <c r="S111" i="22"/>
  <c r="T111" i="22" s="1"/>
  <c r="U110" i="22"/>
  <c r="S110" i="22"/>
  <c r="T110" i="22" s="1"/>
  <c r="U109" i="22"/>
  <c r="S109" i="22"/>
  <c r="T109" i="22" s="1"/>
  <c r="U108" i="22"/>
  <c r="S108" i="22"/>
  <c r="T108" i="22" s="1"/>
  <c r="U107" i="22"/>
  <c r="S107" i="22"/>
  <c r="T107" i="22" s="1"/>
  <c r="U106" i="22"/>
  <c r="S106" i="22"/>
  <c r="T106" i="22" s="1"/>
  <c r="U105" i="22"/>
  <c r="S105" i="22"/>
  <c r="T105" i="22" s="1"/>
  <c r="U104" i="22"/>
  <c r="S104" i="22"/>
  <c r="T104" i="22" s="1"/>
  <c r="U103" i="22"/>
  <c r="S103" i="22"/>
  <c r="T103" i="22" s="1"/>
  <c r="U102" i="22"/>
  <c r="S102" i="22"/>
  <c r="T102" i="22" s="1"/>
  <c r="U101" i="22"/>
  <c r="S101" i="22"/>
  <c r="T101" i="22" s="1"/>
  <c r="U100" i="22"/>
  <c r="S100" i="22"/>
  <c r="T100" i="22" s="1"/>
  <c r="U99" i="22"/>
  <c r="S99" i="22"/>
  <c r="T99" i="22" s="1"/>
  <c r="U98" i="22"/>
  <c r="S98" i="22"/>
  <c r="T98" i="22" s="1"/>
  <c r="U97" i="22"/>
  <c r="S97" i="22"/>
  <c r="T97" i="22" s="1"/>
  <c r="U96" i="22"/>
  <c r="S96" i="22"/>
  <c r="T96" i="22" s="1"/>
  <c r="U95" i="22"/>
  <c r="S95" i="22"/>
  <c r="T95" i="22" s="1"/>
  <c r="CL94" i="22"/>
  <c r="CC94" i="22"/>
  <c r="CE94" i="22" s="1"/>
  <c r="U94" i="22"/>
  <c r="S94" i="22"/>
  <c r="T94" i="22" s="1"/>
  <c r="V94" i="22" s="1"/>
  <c r="CL93" i="22"/>
  <c r="CC93" i="22"/>
  <c r="CE93" i="22" s="1"/>
  <c r="U93" i="22"/>
  <c r="S93" i="22"/>
  <c r="T93" i="22" s="1"/>
  <c r="CL92" i="22"/>
  <c r="CN12" i="22" s="1"/>
  <c r="CC92" i="22"/>
  <c r="CE92" i="22" s="1"/>
  <c r="U92" i="22"/>
  <c r="S92" i="22"/>
  <c r="T92" i="22" s="1"/>
  <c r="CL91" i="22"/>
  <c r="CC91" i="22"/>
  <c r="CE91" i="22" s="1"/>
  <c r="U91" i="22"/>
  <c r="S91" i="22"/>
  <c r="T91" i="22" s="1"/>
  <c r="CL90" i="22"/>
  <c r="CC90" i="22"/>
  <c r="CE90" i="22" s="1"/>
  <c r="U90" i="22"/>
  <c r="S90" i="22"/>
  <c r="T90" i="22" s="1"/>
  <c r="V90" i="22" s="1"/>
  <c r="CL89" i="22"/>
  <c r="CC89" i="22"/>
  <c r="CE89" i="22" s="1"/>
  <c r="U89" i="22"/>
  <c r="S89" i="22"/>
  <c r="T89" i="22" s="1"/>
  <c r="U88" i="22"/>
  <c r="S88" i="22"/>
  <c r="T88" i="22" s="1"/>
  <c r="U87" i="22"/>
  <c r="S87" i="22"/>
  <c r="T87" i="22" s="1"/>
  <c r="U86" i="22"/>
  <c r="S86" i="22"/>
  <c r="T86" i="22" s="1"/>
  <c r="U85" i="22"/>
  <c r="S85" i="22"/>
  <c r="T85" i="22" s="1"/>
  <c r="U84" i="22"/>
  <c r="S84" i="22"/>
  <c r="T84" i="22" s="1"/>
  <c r="U83" i="22"/>
  <c r="S83" i="22"/>
  <c r="T83" i="22" s="1"/>
  <c r="U82" i="22"/>
  <c r="S82" i="22"/>
  <c r="T82" i="22" s="1"/>
  <c r="U81" i="22"/>
  <c r="S81" i="22"/>
  <c r="T81" i="22" s="1"/>
  <c r="U80" i="22"/>
  <c r="S80" i="22"/>
  <c r="T80" i="22" s="1"/>
  <c r="U79" i="22"/>
  <c r="S79" i="22"/>
  <c r="T79" i="22" s="1"/>
  <c r="U78" i="22"/>
  <c r="S78" i="22"/>
  <c r="T78" i="22" s="1"/>
  <c r="U77" i="22"/>
  <c r="S77" i="22"/>
  <c r="T77" i="22" s="1"/>
  <c r="U76" i="22"/>
  <c r="S76" i="22"/>
  <c r="T76" i="22" s="1"/>
  <c r="U75" i="22"/>
  <c r="S75" i="22"/>
  <c r="T75" i="22" s="1"/>
  <c r="U74" i="22"/>
  <c r="S74" i="22"/>
  <c r="T74" i="22" s="1"/>
  <c r="U73" i="22"/>
  <c r="S73" i="22"/>
  <c r="T73" i="22" s="1"/>
  <c r="U72" i="22"/>
  <c r="S72" i="22"/>
  <c r="T72" i="22" s="1"/>
  <c r="U71" i="22"/>
  <c r="S71" i="22"/>
  <c r="T71" i="22" s="1"/>
  <c r="U70" i="22"/>
  <c r="S70" i="22"/>
  <c r="T70" i="22" s="1"/>
  <c r="U69" i="22"/>
  <c r="S69" i="22"/>
  <c r="T69" i="22" s="1"/>
  <c r="U68" i="22"/>
  <c r="S68" i="22"/>
  <c r="T68" i="22" s="1"/>
  <c r="U67" i="22"/>
  <c r="S67" i="22"/>
  <c r="T67" i="22" s="1"/>
  <c r="U66" i="22"/>
  <c r="S66" i="22"/>
  <c r="T66" i="22" s="1"/>
  <c r="U65" i="22"/>
  <c r="S65" i="22"/>
  <c r="T65" i="22" s="1"/>
  <c r="U64" i="22"/>
  <c r="S64" i="22"/>
  <c r="T64" i="22" s="1"/>
  <c r="U63" i="22"/>
  <c r="S63" i="22"/>
  <c r="T63" i="22" s="1"/>
  <c r="U62" i="22"/>
  <c r="S62" i="22"/>
  <c r="T62" i="22" s="1"/>
  <c r="U61" i="22"/>
  <c r="S61" i="22"/>
  <c r="T61" i="22" s="1"/>
  <c r="U60" i="22"/>
  <c r="S60" i="22"/>
  <c r="T60" i="22" s="1"/>
  <c r="U59" i="22"/>
  <c r="S59" i="22"/>
  <c r="T59" i="22" s="1"/>
  <c r="U58" i="22"/>
  <c r="S58" i="22"/>
  <c r="T58" i="22" s="1"/>
  <c r="U57" i="22"/>
  <c r="S57" i="22"/>
  <c r="T57" i="22" s="1"/>
  <c r="U56" i="22"/>
  <c r="S56" i="22"/>
  <c r="T56" i="22" s="1"/>
  <c r="U55" i="22"/>
  <c r="S55" i="22"/>
  <c r="T55" i="22" s="1"/>
  <c r="U54" i="22"/>
  <c r="S54" i="22"/>
  <c r="T54" i="22" s="1"/>
  <c r="U53" i="22"/>
  <c r="S53" i="22"/>
  <c r="T53" i="22" s="1"/>
  <c r="U52" i="22"/>
  <c r="S52" i="22"/>
  <c r="T52" i="22" s="1"/>
  <c r="U51" i="22"/>
  <c r="S51" i="22"/>
  <c r="T51" i="22" s="1"/>
  <c r="U50" i="22"/>
  <c r="S50" i="22"/>
  <c r="T50" i="22" s="1"/>
  <c r="U49" i="22"/>
  <c r="S49" i="22"/>
  <c r="T49" i="22" s="1"/>
  <c r="U48" i="22"/>
  <c r="S48" i="22"/>
  <c r="T48" i="22" s="1"/>
  <c r="U47" i="22"/>
  <c r="S47" i="22"/>
  <c r="T47" i="22" s="1"/>
  <c r="U46" i="22"/>
  <c r="S46" i="22"/>
  <c r="T46" i="22" s="1"/>
  <c r="U45" i="22"/>
  <c r="S45" i="22"/>
  <c r="T45" i="22" s="1"/>
  <c r="U44" i="22"/>
  <c r="S44" i="22"/>
  <c r="T44" i="22" s="1"/>
  <c r="U43" i="22"/>
  <c r="S43" i="22"/>
  <c r="T43" i="22" s="1"/>
  <c r="U42" i="22"/>
  <c r="S42" i="22"/>
  <c r="T42" i="22" s="1"/>
  <c r="U41" i="22"/>
  <c r="S41" i="22"/>
  <c r="T41" i="22" s="1"/>
  <c r="U40" i="22"/>
  <c r="S40" i="22"/>
  <c r="T40" i="22" s="1"/>
  <c r="U39" i="22"/>
  <c r="S39" i="22"/>
  <c r="T39" i="22" s="1"/>
  <c r="U38" i="22"/>
  <c r="S38" i="22"/>
  <c r="T38" i="22" s="1"/>
  <c r="U37" i="22"/>
  <c r="S37" i="22"/>
  <c r="T37" i="22" s="1"/>
  <c r="U36" i="22"/>
  <c r="S36" i="22"/>
  <c r="T36" i="22" s="1"/>
  <c r="U35" i="22"/>
  <c r="S35" i="22"/>
  <c r="T35" i="22" s="1"/>
  <c r="U34" i="22"/>
  <c r="S34" i="22"/>
  <c r="T34" i="22" s="1"/>
  <c r="U33" i="22"/>
  <c r="S33" i="22"/>
  <c r="T33" i="22" s="1"/>
  <c r="U32" i="22"/>
  <c r="S32" i="22"/>
  <c r="T32" i="22" s="1"/>
  <c r="U31" i="22"/>
  <c r="S31" i="22"/>
  <c r="T31" i="22" s="1"/>
  <c r="CL30" i="22"/>
  <c r="CC30" i="22"/>
  <c r="CE30" i="22" s="1"/>
  <c r="U30" i="22"/>
  <c r="S30" i="22"/>
  <c r="T30" i="22" s="1"/>
  <c r="V30" i="22" s="1"/>
  <c r="CL29" i="22"/>
  <c r="CC29" i="22"/>
  <c r="CE29" i="22" s="1"/>
  <c r="U29" i="22"/>
  <c r="S29" i="22"/>
  <c r="T29" i="22" s="1"/>
  <c r="CL28" i="22"/>
  <c r="CC28" i="22"/>
  <c r="CE28" i="22" s="1"/>
  <c r="U28" i="22"/>
  <c r="S28" i="22"/>
  <c r="T28" i="22" s="1"/>
  <c r="V28" i="22" s="1"/>
  <c r="CL27" i="22"/>
  <c r="CC27" i="22"/>
  <c r="CE27" i="22" s="1"/>
  <c r="U27" i="22"/>
  <c r="S27" i="22"/>
  <c r="T27" i="22" s="1"/>
  <c r="CL26" i="22"/>
  <c r="CC26" i="22"/>
  <c r="CE26" i="22" s="1"/>
  <c r="U26" i="22"/>
  <c r="S26" i="22"/>
  <c r="T26" i="22" s="1"/>
  <c r="CL25" i="22"/>
  <c r="CC25" i="22"/>
  <c r="CE25" i="22" s="1"/>
  <c r="U25" i="22"/>
  <c r="S25" i="22"/>
  <c r="T25" i="22" s="1"/>
  <c r="CL24" i="22"/>
  <c r="CC24" i="22"/>
  <c r="CE24" i="22" s="1"/>
  <c r="U24" i="22"/>
  <c r="S24" i="22"/>
  <c r="T24" i="22" s="1"/>
  <c r="V24" i="22" s="1"/>
  <c r="CL23" i="22"/>
  <c r="CC23" i="22"/>
  <c r="CE23" i="22" s="1"/>
  <c r="U23" i="22"/>
  <c r="S23" i="22"/>
  <c r="T23" i="22" s="1"/>
  <c r="CL22" i="22"/>
  <c r="CC22" i="22"/>
  <c r="CE22" i="22" s="1"/>
  <c r="U22" i="22"/>
  <c r="S22" i="22"/>
  <c r="T22" i="22" s="1"/>
  <c r="V22" i="22" s="1"/>
  <c r="CL21" i="22"/>
  <c r="CN10" i="22" s="1"/>
  <c r="CC21" i="22"/>
  <c r="CE21" i="22" s="1"/>
  <c r="U21" i="22"/>
  <c r="S21" i="22"/>
  <c r="T21" i="22" s="1"/>
  <c r="CL20" i="22"/>
  <c r="CC20" i="22"/>
  <c r="CE20" i="22" s="1"/>
  <c r="U20" i="22"/>
  <c r="S20" i="22"/>
  <c r="T20" i="22" s="1"/>
  <c r="V20" i="22" s="1"/>
  <c r="CL19" i="22"/>
  <c r="CC19" i="22"/>
  <c r="CE19" i="22" s="1"/>
  <c r="U19" i="22"/>
  <c r="S19" i="22"/>
  <c r="T19" i="22" s="1"/>
  <c r="CL18" i="22"/>
  <c r="CC18" i="22"/>
  <c r="CE18" i="22" s="1"/>
  <c r="U18" i="22"/>
  <c r="S18" i="22"/>
  <c r="T18" i="22" s="1"/>
  <c r="CL17" i="22"/>
  <c r="CC17" i="22"/>
  <c r="CE17" i="22" s="1"/>
  <c r="U17" i="22"/>
  <c r="S17" i="22"/>
  <c r="T17" i="22" s="1"/>
  <c r="CL16" i="22"/>
  <c r="CC16" i="22"/>
  <c r="CE16" i="22" s="1"/>
  <c r="U16" i="22"/>
  <c r="S16" i="22"/>
  <c r="T16" i="22" s="1"/>
  <c r="CL15" i="22"/>
  <c r="CC15" i="22"/>
  <c r="CE15" i="22" s="1"/>
  <c r="U15" i="22"/>
  <c r="S15" i="22"/>
  <c r="T15" i="22" s="1"/>
  <c r="CL14" i="22"/>
  <c r="CC14" i="22"/>
  <c r="CE14" i="22" s="1"/>
  <c r="U14" i="22"/>
  <c r="S14" i="22"/>
  <c r="T14" i="22" s="1"/>
  <c r="CL13" i="22"/>
  <c r="CC13" i="22"/>
  <c r="CE13" i="22" s="1"/>
  <c r="U13" i="22"/>
  <c r="S13" i="22"/>
  <c r="T13" i="22" s="1"/>
  <c r="CL12" i="22"/>
  <c r="CC12" i="22"/>
  <c r="CE12" i="22" s="1"/>
  <c r="U12" i="22"/>
  <c r="S12" i="22"/>
  <c r="T12" i="22" s="1"/>
  <c r="CL11" i="22"/>
  <c r="CC11" i="22"/>
  <c r="CE11" i="22" s="1"/>
  <c r="U11" i="22"/>
  <c r="S11" i="22"/>
  <c r="T11" i="22" s="1"/>
  <c r="CL10" i="22"/>
  <c r="CC10" i="22"/>
  <c r="CE10" i="22" s="1"/>
  <c r="U10" i="22"/>
  <c r="S10" i="22"/>
  <c r="T10" i="22" s="1"/>
  <c r="CL9" i="22"/>
  <c r="CC9" i="22"/>
  <c r="CE9" i="22" s="1"/>
  <c r="U9" i="22"/>
  <c r="S9" i="22"/>
  <c r="T9" i="22" s="1"/>
  <c r="CL8" i="22"/>
  <c r="CN8" i="22" s="1"/>
  <c r="CG8" i="22"/>
  <c r="CC8" i="22"/>
  <c r="CE8" i="22" s="1"/>
  <c r="U8" i="22"/>
  <c r="S8" i="22"/>
  <c r="T8" i="22" s="1"/>
  <c r="J5" i="22"/>
  <c r="C4" i="22"/>
  <c r="R201" i="21"/>
  <c r="Q201" i="21"/>
  <c r="P201" i="21"/>
  <c r="O201" i="21"/>
  <c r="N201" i="21"/>
  <c r="M201" i="21"/>
  <c r="L201" i="21"/>
  <c r="K201" i="21"/>
  <c r="J201" i="21"/>
  <c r="CL200" i="21"/>
  <c r="CC200" i="21"/>
  <c r="CE200" i="21" s="1"/>
  <c r="U200" i="21"/>
  <c r="T200" i="21"/>
  <c r="V200" i="21" s="1"/>
  <c r="S200" i="21"/>
  <c r="CL199" i="21"/>
  <c r="CC199" i="21"/>
  <c r="CE199" i="21" s="1"/>
  <c r="U199" i="21"/>
  <c r="S199" i="21"/>
  <c r="T199" i="21" s="1"/>
  <c r="CL198" i="21"/>
  <c r="CC198" i="21"/>
  <c r="CE198" i="21" s="1"/>
  <c r="U198" i="21"/>
  <c r="S198" i="21"/>
  <c r="T198" i="21" s="1"/>
  <c r="CL197" i="21"/>
  <c r="CC197" i="21"/>
  <c r="CE197" i="21" s="1"/>
  <c r="U197" i="21"/>
  <c r="S197" i="21"/>
  <c r="T197" i="21" s="1"/>
  <c r="V197" i="21" s="1"/>
  <c r="CL196" i="21"/>
  <c r="CC196" i="21"/>
  <c r="CE196" i="21" s="1"/>
  <c r="U196" i="21"/>
  <c r="S196" i="21"/>
  <c r="T196" i="21" s="1"/>
  <c r="U195" i="21"/>
  <c r="S195" i="21"/>
  <c r="T195" i="21" s="1"/>
  <c r="U194" i="21"/>
  <c r="S194" i="21"/>
  <c r="T194" i="21" s="1"/>
  <c r="U193" i="21"/>
  <c r="S193" i="21"/>
  <c r="T193" i="21" s="1"/>
  <c r="V193" i="21" s="1"/>
  <c r="U192" i="21"/>
  <c r="S192" i="21"/>
  <c r="T192" i="21" s="1"/>
  <c r="U191" i="21"/>
  <c r="S191" i="21"/>
  <c r="T191" i="21" s="1"/>
  <c r="V191" i="21" s="1"/>
  <c r="U190" i="21"/>
  <c r="S190" i="21"/>
  <c r="T190" i="21" s="1"/>
  <c r="V190" i="21" s="1"/>
  <c r="U189" i="21"/>
  <c r="T189" i="21"/>
  <c r="V189" i="21" s="1"/>
  <c r="S189" i="21"/>
  <c r="U188" i="21"/>
  <c r="S188" i="21"/>
  <c r="T188" i="21" s="1"/>
  <c r="U187" i="21"/>
  <c r="S187" i="21"/>
  <c r="T187" i="21" s="1"/>
  <c r="U186" i="21"/>
  <c r="S186" i="21"/>
  <c r="T186" i="21" s="1"/>
  <c r="U185" i="21"/>
  <c r="S185" i="21"/>
  <c r="T185" i="21" s="1"/>
  <c r="U184" i="21"/>
  <c r="S184" i="21"/>
  <c r="T184" i="21" s="1"/>
  <c r="U183" i="21"/>
  <c r="S183" i="21"/>
  <c r="T183" i="21" s="1"/>
  <c r="V183" i="21" s="1"/>
  <c r="U182" i="21"/>
  <c r="S182" i="21"/>
  <c r="T182" i="21" s="1"/>
  <c r="V182" i="21" s="1"/>
  <c r="U181" i="21"/>
  <c r="S181" i="21"/>
  <c r="T181" i="21" s="1"/>
  <c r="V181" i="21" s="1"/>
  <c r="U180" i="21"/>
  <c r="S180" i="21"/>
  <c r="T180" i="21" s="1"/>
  <c r="U179" i="21"/>
  <c r="S179" i="21"/>
  <c r="T179" i="21" s="1"/>
  <c r="U178" i="21"/>
  <c r="S178" i="21"/>
  <c r="T178" i="21" s="1"/>
  <c r="CL177" i="21"/>
  <c r="CC177" i="21"/>
  <c r="CE177" i="21" s="1"/>
  <c r="U177" i="21"/>
  <c r="S177" i="21"/>
  <c r="T177" i="21" s="1"/>
  <c r="U176" i="21"/>
  <c r="S176" i="21"/>
  <c r="T176" i="21" s="1"/>
  <c r="U175" i="21"/>
  <c r="S175" i="21"/>
  <c r="T175" i="21" s="1"/>
  <c r="U174" i="21"/>
  <c r="S174" i="21"/>
  <c r="T174" i="21" s="1"/>
  <c r="U173" i="21"/>
  <c r="S173" i="21"/>
  <c r="T173" i="21" s="1"/>
  <c r="U172" i="21"/>
  <c r="S172" i="21"/>
  <c r="T172" i="21" s="1"/>
  <c r="U171" i="21"/>
  <c r="S171" i="21"/>
  <c r="T171" i="21" s="1"/>
  <c r="U170" i="21"/>
  <c r="S170" i="21"/>
  <c r="T170" i="21" s="1"/>
  <c r="U169" i="21"/>
  <c r="S169" i="21"/>
  <c r="T169" i="21" s="1"/>
  <c r="U168" i="21"/>
  <c r="S168" i="21"/>
  <c r="T168" i="21" s="1"/>
  <c r="U167" i="21"/>
  <c r="S167" i="21"/>
  <c r="T167" i="21" s="1"/>
  <c r="U166" i="21"/>
  <c r="S166" i="21"/>
  <c r="T166" i="21" s="1"/>
  <c r="U165" i="21"/>
  <c r="S165" i="21"/>
  <c r="T165" i="21" s="1"/>
  <c r="U164" i="21"/>
  <c r="S164" i="21"/>
  <c r="T164" i="21" s="1"/>
  <c r="U163" i="21"/>
  <c r="S163" i="21"/>
  <c r="T163" i="21" s="1"/>
  <c r="U162" i="21"/>
  <c r="S162" i="21"/>
  <c r="T162" i="21" s="1"/>
  <c r="U161" i="21"/>
  <c r="S161" i="21"/>
  <c r="T161" i="21" s="1"/>
  <c r="U160" i="21"/>
  <c r="S160" i="21"/>
  <c r="T160" i="21" s="1"/>
  <c r="U159" i="21"/>
  <c r="S159" i="21"/>
  <c r="T159" i="21" s="1"/>
  <c r="U158" i="21"/>
  <c r="S158" i="21"/>
  <c r="T158" i="21" s="1"/>
  <c r="U157" i="21"/>
  <c r="S157" i="21"/>
  <c r="T157" i="21" s="1"/>
  <c r="U156" i="21"/>
  <c r="S156" i="21"/>
  <c r="T156" i="21" s="1"/>
  <c r="U155" i="21"/>
  <c r="S155" i="21"/>
  <c r="T155" i="21" s="1"/>
  <c r="U154" i="21"/>
  <c r="S154" i="21"/>
  <c r="T154" i="21" s="1"/>
  <c r="V154" i="21" s="1"/>
  <c r="U153" i="21"/>
  <c r="S153" i="21"/>
  <c r="T153" i="21" s="1"/>
  <c r="V153" i="21" s="1"/>
  <c r="U152" i="21"/>
  <c r="S152" i="21"/>
  <c r="T152" i="21" s="1"/>
  <c r="V152" i="21" s="1"/>
  <c r="U151" i="21"/>
  <c r="S151" i="21"/>
  <c r="T151" i="21" s="1"/>
  <c r="V151" i="21" s="1"/>
  <c r="U150" i="21"/>
  <c r="S150" i="21"/>
  <c r="T150" i="21" s="1"/>
  <c r="V150" i="21" s="1"/>
  <c r="U149" i="21"/>
  <c r="S149" i="21"/>
  <c r="T149" i="21" s="1"/>
  <c r="V149" i="21" s="1"/>
  <c r="U148" i="21"/>
  <c r="S148" i="21"/>
  <c r="T148" i="21" s="1"/>
  <c r="V148" i="21" s="1"/>
  <c r="U147" i="21"/>
  <c r="S147" i="21"/>
  <c r="T147" i="21" s="1"/>
  <c r="V147" i="21" s="1"/>
  <c r="U146" i="21"/>
  <c r="S146" i="21"/>
  <c r="T146" i="21" s="1"/>
  <c r="V146" i="21" s="1"/>
  <c r="U145" i="21"/>
  <c r="S145" i="21"/>
  <c r="T145" i="21" s="1"/>
  <c r="V145" i="21" s="1"/>
  <c r="U144" i="21"/>
  <c r="S144" i="21"/>
  <c r="T144" i="21" s="1"/>
  <c r="V144" i="21" s="1"/>
  <c r="U143" i="21"/>
  <c r="S143" i="21"/>
  <c r="T143" i="21" s="1"/>
  <c r="V143" i="21" s="1"/>
  <c r="U142" i="21"/>
  <c r="S142" i="21"/>
  <c r="T142" i="21" s="1"/>
  <c r="V142" i="21" s="1"/>
  <c r="U141" i="21"/>
  <c r="S141" i="21"/>
  <c r="T141" i="21" s="1"/>
  <c r="V141" i="21" s="1"/>
  <c r="U140" i="21"/>
  <c r="S140" i="21"/>
  <c r="T140" i="21" s="1"/>
  <c r="V140" i="21" s="1"/>
  <c r="U139" i="21"/>
  <c r="S139" i="21"/>
  <c r="T139" i="21" s="1"/>
  <c r="V139" i="21" s="1"/>
  <c r="U138" i="21"/>
  <c r="S138" i="21"/>
  <c r="T138" i="21" s="1"/>
  <c r="V138" i="21" s="1"/>
  <c r="U137" i="21"/>
  <c r="S137" i="21"/>
  <c r="T137" i="21" s="1"/>
  <c r="V137" i="21" s="1"/>
  <c r="U136" i="21"/>
  <c r="S136" i="21"/>
  <c r="T136" i="21" s="1"/>
  <c r="V136" i="21" s="1"/>
  <c r="U135" i="21"/>
  <c r="S135" i="21"/>
  <c r="T135" i="21" s="1"/>
  <c r="V135" i="21" s="1"/>
  <c r="U134" i="21"/>
  <c r="S134" i="21"/>
  <c r="T134" i="21" s="1"/>
  <c r="V134" i="21" s="1"/>
  <c r="U133" i="21"/>
  <c r="S133" i="21"/>
  <c r="T133" i="21" s="1"/>
  <c r="V133" i="21" s="1"/>
  <c r="U132" i="21"/>
  <c r="S132" i="21"/>
  <c r="T132" i="21" s="1"/>
  <c r="V132" i="21" s="1"/>
  <c r="U131" i="21"/>
  <c r="S131" i="21"/>
  <c r="T131" i="21" s="1"/>
  <c r="V131" i="21" s="1"/>
  <c r="U130" i="21"/>
  <c r="S130" i="21"/>
  <c r="T130" i="21" s="1"/>
  <c r="V130" i="21" s="1"/>
  <c r="U129" i="21"/>
  <c r="S129" i="21"/>
  <c r="T129" i="21" s="1"/>
  <c r="V129" i="21" s="1"/>
  <c r="U128" i="21"/>
  <c r="S128" i="21"/>
  <c r="T128" i="21" s="1"/>
  <c r="V128" i="21" s="1"/>
  <c r="U127" i="21"/>
  <c r="S127" i="21"/>
  <c r="T127" i="21" s="1"/>
  <c r="V127" i="21" s="1"/>
  <c r="U126" i="21"/>
  <c r="S126" i="21"/>
  <c r="T126" i="21" s="1"/>
  <c r="V126" i="21" s="1"/>
  <c r="U125" i="21"/>
  <c r="S125" i="21"/>
  <c r="T125" i="21" s="1"/>
  <c r="V125" i="21" s="1"/>
  <c r="U124" i="21"/>
  <c r="S124" i="21"/>
  <c r="T124" i="21" s="1"/>
  <c r="V124" i="21" s="1"/>
  <c r="U123" i="21"/>
  <c r="S123" i="21"/>
  <c r="T123" i="21" s="1"/>
  <c r="V123" i="21" s="1"/>
  <c r="U122" i="21"/>
  <c r="S122" i="21"/>
  <c r="T122" i="21" s="1"/>
  <c r="V122" i="21" s="1"/>
  <c r="U121" i="21"/>
  <c r="S121" i="21"/>
  <c r="T121" i="21" s="1"/>
  <c r="V121" i="21" s="1"/>
  <c r="U120" i="21"/>
  <c r="S120" i="21"/>
  <c r="T120" i="21" s="1"/>
  <c r="V120" i="21" s="1"/>
  <c r="U119" i="21"/>
  <c r="S119" i="21"/>
  <c r="T119" i="21" s="1"/>
  <c r="V119" i="21" s="1"/>
  <c r="U118" i="21"/>
  <c r="S118" i="21"/>
  <c r="T118" i="21" s="1"/>
  <c r="V118" i="21" s="1"/>
  <c r="U117" i="21"/>
  <c r="S117" i="21"/>
  <c r="T117" i="21" s="1"/>
  <c r="V117" i="21" s="1"/>
  <c r="U116" i="21"/>
  <c r="S116" i="21"/>
  <c r="T116" i="21" s="1"/>
  <c r="V116" i="21" s="1"/>
  <c r="U115" i="21"/>
  <c r="S115" i="21"/>
  <c r="T115" i="21" s="1"/>
  <c r="V115" i="21" s="1"/>
  <c r="U114" i="21"/>
  <c r="S114" i="21"/>
  <c r="T114" i="21" s="1"/>
  <c r="V114" i="21" s="1"/>
  <c r="U113" i="21"/>
  <c r="S113" i="21"/>
  <c r="T113" i="21" s="1"/>
  <c r="V113" i="21" s="1"/>
  <c r="U112" i="21"/>
  <c r="S112" i="21"/>
  <c r="T112" i="21" s="1"/>
  <c r="V112" i="21" s="1"/>
  <c r="U111" i="21"/>
  <c r="S111" i="21"/>
  <c r="T111" i="21" s="1"/>
  <c r="V111" i="21" s="1"/>
  <c r="U110" i="21"/>
  <c r="S110" i="21"/>
  <c r="T110" i="21" s="1"/>
  <c r="V110" i="21" s="1"/>
  <c r="U109" i="21"/>
  <c r="S109" i="21"/>
  <c r="T109" i="21" s="1"/>
  <c r="V109" i="21" s="1"/>
  <c r="U108" i="21"/>
  <c r="S108" i="21"/>
  <c r="T108" i="21" s="1"/>
  <c r="V108" i="21" s="1"/>
  <c r="U107" i="21"/>
  <c r="T107" i="21"/>
  <c r="V107" i="21" s="1"/>
  <c r="S107" i="21"/>
  <c r="U106" i="21"/>
  <c r="S106" i="21"/>
  <c r="T106" i="21" s="1"/>
  <c r="U105" i="21"/>
  <c r="S105" i="21"/>
  <c r="T105" i="21" s="1"/>
  <c r="U104" i="21"/>
  <c r="S104" i="21"/>
  <c r="T104" i="21" s="1"/>
  <c r="U103" i="21"/>
  <c r="S103" i="21"/>
  <c r="T103" i="21" s="1"/>
  <c r="U102" i="21"/>
  <c r="S102" i="21"/>
  <c r="T102" i="21" s="1"/>
  <c r="U101" i="21"/>
  <c r="S101" i="21"/>
  <c r="T101" i="21" s="1"/>
  <c r="V101" i="21" s="1"/>
  <c r="U100" i="21"/>
  <c r="S100" i="21"/>
  <c r="T100" i="21" s="1"/>
  <c r="V100" i="21" s="1"/>
  <c r="U99" i="21"/>
  <c r="S99" i="21"/>
  <c r="T99" i="21" s="1"/>
  <c r="V99" i="21" s="1"/>
  <c r="U98" i="21"/>
  <c r="S98" i="21"/>
  <c r="T98" i="21" s="1"/>
  <c r="U97" i="21"/>
  <c r="S97" i="21"/>
  <c r="T97" i="21" s="1"/>
  <c r="U96" i="21"/>
  <c r="S96" i="21"/>
  <c r="T96" i="21" s="1"/>
  <c r="U95" i="21"/>
  <c r="S95" i="21"/>
  <c r="T95" i="21" s="1"/>
  <c r="V95" i="21" s="1"/>
  <c r="CL94" i="21"/>
  <c r="CC94" i="21"/>
  <c r="CE94" i="21" s="1"/>
  <c r="U94" i="21"/>
  <c r="S94" i="21"/>
  <c r="T94" i="21" s="1"/>
  <c r="CL93" i="21"/>
  <c r="CC93" i="21"/>
  <c r="CE93" i="21" s="1"/>
  <c r="U93" i="21"/>
  <c r="S93" i="21"/>
  <c r="T93" i="21" s="1"/>
  <c r="V93" i="21" s="1"/>
  <c r="CL92" i="21"/>
  <c r="CC92" i="21"/>
  <c r="CE92" i="21" s="1"/>
  <c r="U92" i="21"/>
  <c r="S92" i="21"/>
  <c r="T92" i="21" s="1"/>
  <c r="CL91" i="21"/>
  <c r="CC91" i="21"/>
  <c r="CE91" i="21" s="1"/>
  <c r="U91" i="21"/>
  <c r="T91" i="21"/>
  <c r="V91" i="21" s="1"/>
  <c r="S91" i="21"/>
  <c r="CL90" i="21"/>
  <c r="CC90" i="21"/>
  <c r="CE90" i="21" s="1"/>
  <c r="U90" i="21"/>
  <c r="S90" i="21"/>
  <c r="T90" i="21" s="1"/>
  <c r="CL89" i="21"/>
  <c r="CC89" i="21"/>
  <c r="CE89" i="21" s="1"/>
  <c r="U89" i="21"/>
  <c r="S89" i="21"/>
  <c r="T89" i="21" s="1"/>
  <c r="U88" i="21"/>
  <c r="S88" i="21"/>
  <c r="T88" i="21" s="1"/>
  <c r="U87" i="21"/>
  <c r="S87" i="21"/>
  <c r="T87" i="21" s="1"/>
  <c r="V87" i="21" s="1"/>
  <c r="U86" i="21"/>
  <c r="S86" i="21"/>
  <c r="T86" i="21" s="1"/>
  <c r="U85" i="21"/>
  <c r="S85" i="21"/>
  <c r="T85" i="21" s="1"/>
  <c r="U84" i="21"/>
  <c r="S84" i="21"/>
  <c r="T84" i="21" s="1"/>
  <c r="V84" i="21" s="1"/>
  <c r="U83" i="21"/>
  <c r="S83" i="21"/>
  <c r="T83" i="21" s="1"/>
  <c r="V83" i="21" s="1"/>
  <c r="U82" i="21"/>
  <c r="S82" i="21"/>
  <c r="T82" i="21" s="1"/>
  <c r="U81" i="21"/>
  <c r="S81" i="21"/>
  <c r="T81" i="21" s="1"/>
  <c r="U80" i="21"/>
  <c r="S80" i="21"/>
  <c r="T80" i="21" s="1"/>
  <c r="U79" i="21"/>
  <c r="S79" i="21"/>
  <c r="T79" i="21" s="1"/>
  <c r="V79" i="21" s="1"/>
  <c r="U78" i="21"/>
  <c r="S78" i="21"/>
  <c r="T78" i="21" s="1"/>
  <c r="U77" i="21"/>
  <c r="S77" i="21"/>
  <c r="T77" i="21" s="1"/>
  <c r="V77" i="21" s="1"/>
  <c r="U76" i="21"/>
  <c r="S76" i="21"/>
  <c r="T76" i="21" s="1"/>
  <c r="V76" i="21" s="1"/>
  <c r="U75" i="21"/>
  <c r="T75" i="21"/>
  <c r="V75" i="21" s="1"/>
  <c r="S75" i="21"/>
  <c r="U74" i="21"/>
  <c r="S74" i="21"/>
  <c r="T74" i="21" s="1"/>
  <c r="U73" i="21"/>
  <c r="S73" i="21"/>
  <c r="T73" i="21" s="1"/>
  <c r="U72" i="21"/>
  <c r="S72" i="21"/>
  <c r="T72" i="21" s="1"/>
  <c r="U71" i="21"/>
  <c r="S71" i="21"/>
  <c r="T71" i="21" s="1"/>
  <c r="U70" i="21"/>
  <c r="S70" i="21"/>
  <c r="T70" i="21" s="1"/>
  <c r="U69" i="21"/>
  <c r="S69" i="21"/>
  <c r="T69" i="21" s="1"/>
  <c r="V69" i="21" s="1"/>
  <c r="U68" i="21"/>
  <c r="S68" i="21"/>
  <c r="T68" i="21" s="1"/>
  <c r="V68" i="21" s="1"/>
  <c r="U67" i="21"/>
  <c r="S67" i="21"/>
  <c r="T67" i="21" s="1"/>
  <c r="V67" i="21" s="1"/>
  <c r="U66" i="21"/>
  <c r="S66" i="21"/>
  <c r="T66" i="21" s="1"/>
  <c r="U65" i="21"/>
  <c r="S65" i="21"/>
  <c r="T65" i="21" s="1"/>
  <c r="U64" i="21"/>
  <c r="S64" i="21"/>
  <c r="T64" i="21" s="1"/>
  <c r="U63" i="21"/>
  <c r="S63" i="21"/>
  <c r="T63" i="21" s="1"/>
  <c r="V63" i="21" s="1"/>
  <c r="U62" i="21"/>
  <c r="S62" i="21"/>
  <c r="T62" i="21" s="1"/>
  <c r="U61" i="21"/>
  <c r="S61" i="21"/>
  <c r="T61" i="21" s="1"/>
  <c r="V61" i="21" s="1"/>
  <c r="U60" i="21"/>
  <c r="S60" i="21"/>
  <c r="T60" i="21" s="1"/>
  <c r="V60" i="21" s="1"/>
  <c r="U59" i="21"/>
  <c r="T59" i="21"/>
  <c r="V59" i="21" s="1"/>
  <c r="S59" i="21"/>
  <c r="U58" i="21"/>
  <c r="S58" i="21"/>
  <c r="T58" i="21" s="1"/>
  <c r="U57" i="21"/>
  <c r="S57" i="21"/>
  <c r="T57" i="21" s="1"/>
  <c r="U56" i="21"/>
  <c r="S56" i="21"/>
  <c r="T56" i="21" s="1"/>
  <c r="U55" i="21"/>
  <c r="S55" i="21"/>
  <c r="T55" i="21" s="1"/>
  <c r="U54" i="21"/>
  <c r="S54" i="21"/>
  <c r="T54" i="21" s="1"/>
  <c r="U53" i="21"/>
  <c r="S53" i="21"/>
  <c r="T53" i="21" s="1"/>
  <c r="U52" i="21"/>
  <c r="S52" i="21"/>
  <c r="T52" i="21" s="1"/>
  <c r="U51" i="21"/>
  <c r="S51" i="21"/>
  <c r="T51" i="21" s="1"/>
  <c r="U50" i="21"/>
  <c r="S50" i="21"/>
  <c r="T50" i="21" s="1"/>
  <c r="U49" i="21"/>
  <c r="S49" i="21"/>
  <c r="T49" i="21" s="1"/>
  <c r="U48" i="21"/>
  <c r="S48" i="21"/>
  <c r="T48" i="21" s="1"/>
  <c r="U47" i="21"/>
  <c r="S47" i="21"/>
  <c r="T47" i="21" s="1"/>
  <c r="U46" i="21"/>
  <c r="S46" i="21"/>
  <c r="T46" i="21" s="1"/>
  <c r="U45" i="21"/>
  <c r="S45" i="21"/>
  <c r="T45" i="21" s="1"/>
  <c r="U44" i="21"/>
  <c r="S44" i="21"/>
  <c r="T44" i="21" s="1"/>
  <c r="U43" i="21"/>
  <c r="S43" i="21"/>
  <c r="T43" i="21" s="1"/>
  <c r="U42" i="21"/>
  <c r="S42" i="21"/>
  <c r="T42" i="21" s="1"/>
  <c r="U41" i="21"/>
  <c r="S41" i="21"/>
  <c r="T41" i="21" s="1"/>
  <c r="U40" i="21"/>
  <c r="S40" i="21"/>
  <c r="T40" i="21" s="1"/>
  <c r="U39" i="21"/>
  <c r="S39" i="21"/>
  <c r="T39" i="21" s="1"/>
  <c r="U38" i="21"/>
  <c r="S38" i="21"/>
  <c r="T38" i="21" s="1"/>
  <c r="U37" i="21"/>
  <c r="S37" i="21"/>
  <c r="T37" i="21" s="1"/>
  <c r="U36" i="21"/>
  <c r="S36" i="21"/>
  <c r="T36" i="21" s="1"/>
  <c r="U35" i="21"/>
  <c r="S35" i="21"/>
  <c r="T35" i="21" s="1"/>
  <c r="U34" i="21"/>
  <c r="S34" i="21"/>
  <c r="T34" i="21" s="1"/>
  <c r="U33" i="21"/>
  <c r="S33" i="21"/>
  <c r="T33" i="21" s="1"/>
  <c r="U32" i="21"/>
  <c r="S32" i="21"/>
  <c r="T32" i="21" s="1"/>
  <c r="U31" i="21"/>
  <c r="S31" i="21"/>
  <c r="T31" i="21" s="1"/>
  <c r="CL30" i="21"/>
  <c r="CC30" i="21"/>
  <c r="CE30" i="21" s="1"/>
  <c r="U30" i="21"/>
  <c r="S30" i="21"/>
  <c r="T30" i="21" s="1"/>
  <c r="V30" i="21" s="1"/>
  <c r="CL29" i="21"/>
  <c r="CC29" i="21"/>
  <c r="CE29" i="21" s="1"/>
  <c r="U29" i="21"/>
  <c r="S29" i="21"/>
  <c r="T29" i="21" s="1"/>
  <c r="CL28" i="21"/>
  <c r="CC28" i="21"/>
  <c r="CE28" i="21" s="1"/>
  <c r="U28" i="21"/>
  <c r="S28" i="21"/>
  <c r="T28" i="21" s="1"/>
  <c r="CL27" i="21"/>
  <c r="CC27" i="21"/>
  <c r="CE27" i="21" s="1"/>
  <c r="U27" i="21"/>
  <c r="S27" i="21"/>
  <c r="T27" i="21" s="1"/>
  <c r="CL26" i="21"/>
  <c r="CC26" i="21"/>
  <c r="CE26" i="21" s="1"/>
  <c r="U26" i="21"/>
  <c r="S26" i="21"/>
  <c r="T26" i="21" s="1"/>
  <c r="CL25" i="21"/>
  <c r="CC25" i="21"/>
  <c r="CE25" i="21" s="1"/>
  <c r="U25" i="21"/>
  <c r="S25" i="21"/>
  <c r="T25" i="21" s="1"/>
  <c r="CL24" i="21"/>
  <c r="CC24" i="21"/>
  <c r="CE24" i="21" s="1"/>
  <c r="U24" i="21"/>
  <c r="S24" i="21"/>
  <c r="T24" i="21" s="1"/>
  <c r="CL23" i="21"/>
  <c r="CC23" i="21"/>
  <c r="CE23" i="21" s="1"/>
  <c r="U23" i="21"/>
  <c r="S23" i="21"/>
  <c r="T23" i="21" s="1"/>
  <c r="CL22" i="21"/>
  <c r="CC22" i="21"/>
  <c r="CE22" i="21" s="1"/>
  <c r="U22" i="21"/>
  <c r="S22" i="21"/>
  <c r="T22" i="21" s="1"/>
  <c r="V22" i="21" s="1"/>
  <c r="CL21" i="21"/>
  <c r="CC21" i="21"/>
  <c r="CE21" i="21" s="1"/>
  <c r="U21" i="21"/>
  <c r="S21" i="21"/>
  <c r="T21" i="21" s="1"/>
  <c r="V21" i="21" s="1"/>
  <c r="CL20" i="21"/>
  <c r="CC20" i="21"/>
  <c r="CE20" i="21" s="1"/>
  <c r="U20" i="21"/>
  <c r="S20" i="21"/>
  <c r="T20" i="21" s="1"/>
  <c r="CL19" i="21"/>
  <c r="CC19" i="21"/>
  <c r="CE19" i="21" s="1"/>
  <c r="U19" i="21"/>
  <c r="S19" i="21"/>
  <c r="T19" i="21" s="1"/>
  <c r="CL18" i="21"/>
  <c r="CC18" i="21"/>
  <c r="CE18" i="21" s="1"/>
  <c r="U18" i="21"/>
  <c r="S18" i="21"/>
  <c r="T18" i="21" s="1"/>
  <c r="CL17" i="21"/>
  <c r="CC17" i="21"/>
  <c r="CE17" i="21" s="1"/>
  <c r="U17" i="21"/>
  <c r="S17" i="21"/>
  <c r="T17" i="21" s="1"/>
  <c r="CL16" i="21"/>
  <c r="CC16" i="21"/>
  <c r="CE16" i="21" s="1"/>
  <c r="U16" i="21"/>
  <c r="S16" i="21"/>
  <c r="T16" i="21" s="1"/>
  <c r="CL15" i="21"/>
  <c r="CC15" i="21"/>
  <c r="CE15" i="21" s="1"/>
  <c r="U15" i="21"/>
  <c r="S15" i="21"/>
  <c r="T15" i="21" s="1"/>
  <c r="CL14" i="21"/>
  <c r="CC14" i="21"/>
  <c r="CE14" i="21" s="1"/>
  <c r="U14" i="21"/>
  <c r="S14" i="21"/>
  <c r="T14" i="21" s="1"/>
  <c r="CL13" i="21"/>
  <c r="CC13" i="21"/>
  <c r="CE13" i="21" s="1"/>
  <c r="U13" i="21"/>
  <c r="S13" i="21"/>
  <c r="T13" i="21" s="1"/>
  <c r="CN12" i="21"/>
  <c r="CL12" i="21"/>
  <c r="CC12" i="21"/>
  <c r="CE12" i="21" s="1"/>
  <c r="U12" i="21"/>
  <c r="S12" i="21"/>
  <c r="T12" i="21" s="1"/>
  <c r="CL11" i="21"/>
  <c r="CC11" i="21"/>
  <c r="CE11" i="21" s="1"/>
  <c r="U11" i="21"/>
  <c r="S11" i="21"/>
  <c r="T11" i="21" s="1"/>
  <c r="V11" i="21" s="1"/>
  <c r="CN10" i="21"/>
  <c r="CL10" i="21"/>
  <c r="CC10" i="21"/>
  <c r="CE10" i="21" s="1"/>
  <c r="U10" i="21"/>
  <c r="S10" i="21"/>
  <c r="T10" i="21" s="1"/>
  <c r="CL9" i="21"/>
  <c r="CC9" i="21"/>
  <c r="CE9" i="21" s="1"/>
  <c r="U9" i="21"/>
  <c r="S9" i="21"/>
  <c r="T9" i="21" s="1"/>
  <c r="CL8" i="21"/>
  <c r="CN8" i="21" s="1"/>
  <c r="CG8" i="21"/>
  <c r="CC8" i="21"/>
  <c r="CE8" i="21" s="1"/>
  <c r="U8" i="21"/>
  <c r="S8" i="21"/>
  <c r="T8" i="21" s="1"/>
  <c r="J5" i="21"/>
  <c r="C4" i="21"/>
  <c r="R201" i="20"/>
  <c r="Q201" i="20"/>
  <c r="P201" i="20"/>
  <c r="O201" i="20"/>
  <c r="N201" i="20"/>
  <c r="M201" i="20"/>
  <c r="L201" i="20"/>
  <c r="K201" i="20"/>
  <c r="J201" i="20"/>
  <c r="CL200" i="20"/>
  <c r="CC200" i="20"/>
  <c r="CE200" i="20" s="1"/>
  <c r="U200" i="20"/>
  <c r="S200" i="20"/>
  <c r="T200" i="20" s="1"/>
  <c r="CL199" i="20"/>
  <c r="CC199" i="20"/>
  <c r="CE199" i="20" s="1"/>
  <c r="U199" i="20"/>
  <c r="S199" i="20"/>
  <c r="T199" i="20" s="1"/>
  <c r="CL198" i="20"/>
  <c r="CC198" i="20"/>
  <c r="CE198" i="20" s="1"/>
  <c r="U198" i="20"/>
  <c r="S198" i="20"/>
  <c r="T198" i="20" s="1"/>
  <c r="CL197" i="20"/>
  <c r="CC197" i="20"/>
  <c r="CE197" i="20" s="1"/>
  <c r="U197" i="20"/>
  <c r="S197" i="20"/>
  <c r="T197" i="20" s="1"/>
  <c r="V197" i="20" s="1"/>
  <c r="CL196" i="20"/>
  <c r="CC196" i="20"/>
  <c r="CE196" i="20" s="1"/>
  <c r="U196" i="20"/>
  <c r="S196" i="20"/>
  <c r="T196" i="20" s="1"/>
  <c r="U195" i="20"/>
  <c r="S195" i="20"/>
  <c r="T195" i="20" s="1"/>
  <c r="U194" i="20"/>
  <c r="S194" i="20"/>
  <c r="T194" i="20" s="1"/>
  <c r="U193" i="20"/>
  <c r="S193" i="20"/>
  <c r="T193" i="20" s="1"/>
  <c r="U192" i="20"/>
  <c r="S192" i="20"/>
  <c r="T192" i="20" s="1"/>
  <c r="U191" i="20"/>
  <c r="S191" i="20"/>
  <c r="T191" i="20" s="1"/>
  <c r="U190" i="20"/>
  <c r="S190" i="20"/>
  <c r="T190" i="20" s="1"/>
  <c r="U189" i="20"/>
  <c r="S189" i="20"/>
  <c r="T189" i="20" s="1"/>
  <c r="U188" i="20"/>
  <c r="S188" i="20"/>
  <c r="T188" i="20" s="1"/>
  <c r="U187" i="20"/>
  <c r="S187" i="20"/>
  <c r="T187" i="20" s="1"/>
  <c r="U186" i="20"/>
  <c r="S186" i="20"/>
  <c r="T186" i="20" s="1"/>
  <c r="U185" i="20"/>
  <c r="S185" i="20"/>
  <c r="T185" i="20" s="1"/>
  <c r="U184" i="20"/>
  <c r="S184" i="20"/>
  <c r="T184" i="20" s="1"/>
  <c r="U183" i="20"/>
  <c r="S183" i="20"/>
  <c r="T183" i="20" s="1"/>
  <c r="U182" i="20"/>
  <c r="S182" i="20"/>
  <c r="T182" i="20" s="1"/>
  <c r="U181" i="20"/>
  <c r="S181" i="20"/>
  <c r="T181" i="20" s="1"/>
  <c r="U180" i="20"/>
  <c r="S180" i="20"/>
  <c r="T180" i="20" s="1"/>
  <c r="U179" i="20"/>
  <c r="S179" i="20"/>
  <c r="T179" i="20" s="1"/>
  <c r="U178" i="20"/>
  <c r="S178" i="20"/>
  <c r="T178" i="20" s="1"/>
  <c r="CL177" i="20"/>
  <c r="CC177" i="20"/>
  <c r="CE177" i="20" s="1"/>
  <c r="U177" i="20"/>
  <c r="S177" i="20"/>
  <c r="T177" i="20" s="1"/>
  <c r="V177" i="20" s="1"/>
  <c r="U176" i="20"/>
  <c r="S176" i="20"/>
  <c r="T176" i="20" s="1"/>
  <c r="U175" i="20"/>
  <c r="S175" i="20"/>
  <c r="T175" i="20" s="1"/>
  <c r="U174" i="20"/>
  <c r="S174" i="20"/>
  <c r="T174" i="20" s="1"/>
  <c r="U173" i="20"/>
  <c r="S173" i="20"/>
  <c r="T173" i="20" s="1"/>
  <c r="V173" i="20" s="1"/>
  <c r="U172" i="20"/>
  <c r="S172" i="20"/>
  <c r="T172" i="20" s="1"/>
  <c r="U171" i="20"/>
  <c r="S171" i="20"/>
  <c r="T171" i="20" s="1"/>
  <c r="U170" i="20"/>
  <c r="S170" i="20"/>
  <c r="T170" i="20" s="1"/>
  <c r="U169" i="20"/>
  <c r="S169" i="20"/>
  <c r="T169" i="20" s="1"/>
  <c r="V169" i="20" s="1"/>
  <c r="U168" i="20"/>
  <c r="S168" i="20"/>
  <c r="T168" i="20" s="1"/>
  <c r="U167" i="20"/>
  <c r="S167" i="20"/>
  <c r="T167" i="20" s="1"/>
  <c r="U166" i="20"/>
  <c r="S166" i="20"/>
  <c r="T166" i="20" s="1"/>
  <c r="U165" i="20"/>
  <c r="S165" i="20"/>
  <c r="T165" i="20" s="1"/>
  <c r="V165" i="20" s="1"/>
  <c r="U164" i="20"/>
  <c r="S164" i="20"/>
  <c r="T164" i="20" s="1"/>
  <c r="U163" i="20"/>
  <c r="S163" i="20"/>
  <c r="T163" i="20" s="1"/>
  <c r="V163" i="20" s="1"/>
  <c r="U162" i="20"/>
  <c r="S162" i="20"/>
  <c r="T162" i="20" s="1"/>
  <c r="V162" i="20" s="1"/>
  <c r="U161" i="20"/>
  <c r="S161" i="20"/>
  <c r="T161" i="20" s="1"/>
  <c r="V161" i="20" s="1"/>
  <c r="U160" i="20"/>
  <c r="S160" i="20"/>
  <c r="T160" i="20" s="1"/>
  <c r="U159" i="20"/>
  <c r="S159" i="20"/>
  <c r="T159" i="20" s="1"/>
  <c r="U158" i="20"/>
  <c r="S158" i="20"/>
  <c r="T158" i="20" s="1"/>
  <c r="U157" i="20"/>
  <c r="S157" i="20"/>
  <c r="T157" i="20" s="1"/>
  <c r="V157" i="20" s="1"/>
  <c r="U156" i="20"/>
  <c r="S156" i="20"/>
  <c r="T156" i="20" s="1"/>
  <c r="U155" i="20"/>
  <c r="S155" i="20"/>
  <c r="T155" i="20" s="1"/>
  <c r="U154" i="20"/>
  <c r="S154" i="20"/>
  <c r="T154" i="20" s="1"/>
  <c r="V154" i="20" s="1"/>
  <c r="U153" i="20"/>
  <c r="S153" i="20"/>
  <c r="T153" i="20" s="1"/>
  <c r="V153" i="20" s="1"/>
  <c r="U152" i="20"/>
  <c r="S152" i="20"/>
  <c r="T152" i="20" s="1"/>
  <c r="U151" i="20"/>
  <c r="S151" i="20"/>
  <c r="T151" i="20" s="1"/>
  <c r="U150" i="20"/>
  <c r="S150" i="20"/>
  <c r="T150" i="20" s="1"/>
  <c r="U149" i="20"/>
  <c r="S149" i="20"/>
  <c r="T149" i="20" s="1"/>
  <c r="U148" i="20"/>
  <c r="S148" i="20"/>
  <c r="T148" i="20" s="1"/>
  <c r="U147" i="20"/>
  <c r="S147" i="20"/>
  <c r="T147" i="20" s="1"/>
  <c r="U146" i="20"/>
  <c r="S146" i="20"/>
  <c r="T146" i="20" s="1"/>
  <c r="U145" i="20"/>
  <c r="S145" i="20"/>
  <c r="T145" i="20" s="1"/>
  <c r="U144" i="20"/>
  <c r="S144" i="20"/>
  <c r="T144" i="20" s="1"/>
  <c r="U143" i="20"/>
  <c r="S143" i="20"/>
  <c r="T143" i="20" s="1"/>
  <c r="U142" i="20"/>
  <c r="S142" i="20"/>
  <c r="T142" i="20" s="1"/>
  <c r="U141" i="20"/>
  <c r="S141" i="20"/>
  <c r="T141" i="20" s="1"/>
  <c r="U140" i="20"/>
  <c r="S140" i="20"/>
  <c r="T140" i="20" s="1"/>
  <c r="U139" i="20"/>
  <c r="S139" i="20"/>
  <c r="T139" i="20" s="1"/>
  <c r="U138" i="20"/>
  <c r="S138" i="20"/>
  <c r="T138" i="20" s="1"/>
  <c r="U137" i="20"/>
  <c r="S137" i="20"/>
  <c r="T137" i="20" s="1"/>
  <c r="U136" i="20"/>
  <c r="S136" i="20"/>
  <c r="T136" i="20" s="1"/>
  <c r="U135" i="20"/>
  <c r="S135" i="20"/>
  <c r="T135" i="20" s="1"/>
  <c r="U134" i="20"/>
  <c r="S134" i="20"/>
  <c r="T134" i="20" s="1"/>
  <c r="U133" i="20"/>
  <c r="S133" i="20"/>
  <c r="T133" i="20" s="1"/>
  <c r="U132" i="20"/>
  <c r="S132" i="20"/>
  <c r="T132" i="20" s="1"/>
  <c r="U131" i="20"/>
  <c r="S131" i="20"/>
  <c r="T131" i="20" s="1"/>
  <c r="U130" i="20"/>
  <c r="S130" i="20"/>
  <c r="T130" i="20" s="1"/>
  <c r="U129" i="20"/>
  <c r="S129" i="20"/>
  <c r="T129" i="20" s="1"/>
  <c r="U128" i="20"/>
  <c r="S128" i="20"/>
  <c r="T128" i="20" s="1"/>
  <c r="U127" i="20"/>
  <c r="S127" i="20"/>
  <c r="T127" i="20" s="1"/>
  <c r="U126" i="20"/>
  <c r="S126" i="20"/>
  <c r="T126" i="20" s="1"/>
  <c r="U125" i="20"/>
  <c r="S125" i="20"/>
  <c r="T125" i="20" s="1"/>
  <c r="U124" i="20"/>
  <c r="S124" i="20"/>
  <c r="T124" i="20" s="1"/>
  <c r="V124" i="20" s="1"/>
  <c r="U123" i="20"/>
  <c r="S123" i="20"/>
  <c r="T123" i="20" s="1"/>
  <c r="V123" i="20" s="1"/>
  <c r="U122" i="20"/>
  <c r="S122" i="20"/>
  <c r="T122" i="20" s="1"/>
  <c r="V122" i="20" s="1"/>
  <c r="U121" i="20"/>
  <c r="S121" i="20"/>
  <c r="T121" i="20" s="1"/>
  <c r="U120" i="20"/>
  <c r="S120" i="20"/>
  <c r="T120" i="20" s="1"/>
  <c r="U119" i="20"/>
  <c r="S119" i="20"/>
  <c r="T119" i="20" s="1"/>
  <c r="U118" i="20"/>
  <c r="S118" i="20"/>
  <c r="T118" i="20" s="1"/>
  <c r="U117" i="20"/>
  <c r="S117" i="20"/>
  <c r="T117" i="20" s="1"/>
  <c r="U116" i="20"/>
  <c r="S116" i="20"/>
  <c r="T116" i="20" s="1"/>
  <c r="U115" i="20"/>
  <c r="S115" i="20"/>
  <c r="T115" i="20" s="1"/>
  <c r="U114" i="20"/>
  <c r="S114" i="20"/>
  <c r="T114" i="20" s="1"/>
  <c r="U113" i="20"/>
  <c r="S113" i="20"/>
  <c r="T113" i="20" s="1"/>
  <c r="U112" i="20"/>
  <c r="S112" i="20"/>
  <c r="T112" i="20" s="1"/>
  <c r="V112" i="20" s="1"/>
  <c r="U111" i="20"/>
  <c r="S111" i="20"/>
  <c r="T111" i="20" s="1"/>
  <c r="V111" i="20" s="1"/>
  <c r="U110" i="20"/>
  <c r="S110" i="20"/>
  <c r="T110" i="20" s="1"/>
  <c r="V110" i="20" s="1"/>
  <c r="U109" i="20"/>
  <c r="S109" i="20"/>
  <c r="T109" i="20" s="1"/>
  <c r="V109" i="20" s="1"/>
  <c r="U108" i="20"/>
  <c r="S108" i="20"/>
  <c r="T108" i="20" s="1"/>
  <c r="V108" i="20" s="1"/>
  <c r="U107" i="20"/>
  <c r="S107" i="20"/>
  <c r="T107" i="20" s="1"/>
  <c r="V107" i="20" s="1"/>
  <c r="U106" i="20"/>
  <c r="S106" i="20"/>
  <c r="T106" i="20" s="1"/>
  <c r="V106" i="20" s="1"/>
  <c r="U105" i="20"/>
  <c r="S105" i="20"/>
  <c r="T105" i="20" s="1"/>
  <c r="V105" i="20" s="1"/>
  <c r="U104" i="20"/>
  <c r="S104" i="20"/>
  <c r="T104" i="20" s="1"/>
  <c r="V104" i="20" s="1"/>
  <c r="U103" i="20"/>
  <c r="S103" i="20"/>
  <c r="T103" i="20" s="1"/>
  <c r="V103" i="20" s="1"/>
  <c r="U102" i="20"/>
  <c r="S102" i="20"/>
  <c r="T102" i="20" s="1"/>
  <c r="V102" i="20" s="1"/>
  <c r="U101" i="20"/>
  <c r="S101" i="20"/>
  <c r="T101" i="20" s="1"/>
  <c r="V101" i="20" s="1"/>
  <c r="U100" i="20"/>
  <c r="S100" i="20"/>
  <c r="T100" i="20" s="1"/>
  <c r="V100" i="20" s="1"/>
  <c r="U99" i="20"/>
  <c r="S99" i="20"/>
  <c r="T99" i="20" s="1"/>
  <c r="V99" i="20" s="1"/>
  <c r="U98" i="20"/>
  <c r="S98" i="20"/>
  <c r="T98" i="20" s="1"/>
  <c r="V98" i="20" s="1"/>
  <c r="U97" i="20"/>
  <c r="S97" i="20"/>
  <c r="T97" i="20" s="1"/>
  <c r="V97" i="20" s="1"/>
  <c r="U96" i="20"/>
  <c r="S96" i="20"/>
  <c r="T96" i="20" s="1"/>
  <c r="V96" i="20" s="1"/>
  <c r="U95" i="20"/>
  <c r="S95" i="20"/>
  <c r="T95" i="20" s="1"/>
  <c r="V95" i="20" s="1"/>
  <c r="CL94" i="20"/>
  <c r="CC94" i="20"/>
  <c r="CE94" i="20" s="1"/>
  <c r="U94" i="20"/>
  <c r="S94" i="20"/>
  <c r="T94" i="20" s="1"/>
  <c r="CL93" i="20"/>
  <c r="CC93" i="20"/>
  <c r="CE93" i="20" s="1"/>
  <c r="U93" i="20"/>
  <c r="S93" i="20"/>
  <c r="T93" i="20" s="1"/>
  <c r="CL92" i="20"/>
  <c r="CN12" i="20" s="1"/>
  <c r="CC92" i="20"/>
  <c r="CE92" i="20" s="1"/>
  <c r="U92" i="20"/>
  <c r="S92" i="20"/>
  <c r="T92" i="20" s="1"/>
  <c r="CL91" i="20"/>
  <c r="CC91" i="20"/>
  <c r="CE91" i="20" s="1"/>
  <c r="U91" i="20"/>
  <c r="S91" i="20"/>
  <c r="T91" i="20" s="1"/>
  <c r="CL90" i="20"/>
  <c r="CC90" i="20"/>
  <c r="CE90" i="20" s="1"/>
  <c r="U90" i="20"/>
  <c r="S90" i="20"/>
  <c r="T90" i="20" s="1"/>
  <c r="CL89" i="20"/>
  <c r="CC89" i="20"/>
  <c r="CE89" i="20" s="1"/>
  <c r="U89" i="20"/>
  <c r="S89" i="20"/>
  <c r="T89" i="20" s="1"/>
  <c r="U88" i="20"/>
  <c r="S88" i="20"/>
  <c r="T88" i="20" s="1"/>
  <c r="U87" i="20"/>
  <c r="S87" i="20"/>
  <c r="T87" i="20" s="1"/>
  <c r="U86" i="20"/>
  <c r="S86" i="20"/>
  <c r="T86" i="20" s="1"/>
  <c r="U85" i="20"/>
  <c r="S85" i="20"/>
  <c r="T85" i="20" s="1"/>
  <c r="U84" i="20"/>
  <c r="S84" i="20"/>
  <c r="T84" i="20" s="1"/>
  <c r="U83" i="20"/>
  <c r="S83" i="20"/>
  <c r="T83" i="20" s="1"/>
  <c r="U82" i="20"/>
  <c r="S82" i="20"/>
  <c r="T82" i="20" s="1"/>
  <c r="U81" i="20"/>
  <c r="S81" i="20"/>
  <c r="T81" i="20" s="1"/>
  <c r="U80" i="20"/>
  <c r="S80" i="20"/>
  <c r="T80" i="20" s="1"/>
  <c r="U79" i="20"/>
  <c r="S79" i="20"/>
  <c r="T79" i="20" s="1"/>
  <c r="U78" i="20"/>
  <c r="S78" i="20"/>
  <c r="T78" i="20" s="1"/>
  <c r="U77" i="20"/>
  <c r="S77" i="20"/>
  <c r="T77" i="20" s="1"/>
  <c r="U76" i="20"/>
  <c r="S76" i="20"/>
  <c r="T76" i="20" s="1"/>
  <c r="U75" i="20"/>
  <c r="S75" i="20"/>
  <c r="T75" i="20" s="1"/>
  <c r="U74" i="20"/>
  <c r="S74" i="20"/>
  <c r="T74" i="20" s="1"/>
  <c r="U73" i="20"/>
  <c r="S73" i="20"/>
  <c r="T73" i="20" s="1"/>
  <c r="U72" i="20"/>
  <c r="S72" i="20"/>
  <c r="T72" i="20" s="1"/>
  <c r="U71" i="20"/>
  <c r="S71" i="20"/>
  <c r="T71" i="20" s="1"/>
  <c r="U70" i="20"/>
  <c r="S70" i="20"/>
  <c r="T70" i="20" s="1"/>
  <c r="U69" i="20"/>
  <c r="S69" i="20"/>
  <c r="T69" i="20" s="1"/>
  <c r="U68" i="20"/>
  <c r="S68" i="20"/>
  <c r="T68" i="20" s="1"/>
  <c r="U67" i="20"/>
  <c r="S67" i="20"/>
  <c r="T67" i="20" s="1"/>
  <c r="U66" i="20"/>
  <c r="S66" i="20"/>
  <c r="T66" i="20" s="1"/>
  <c r="U65" i="20"/>
  <c r="S65" i="20"/>
  <c r="T65" i="20" s="1"/>
  <c r="U64" i="20"/>
  <c r="S64" i="20"/>
  <c r="T64" i="20" s="1"/>
  <c r="U63" i="20"/>
  <c r="S63" i="20"/>
  <c r="T63" i="20" s="1"/>
  <c r="U62" i="20"/>
  <c r="S62" i="20"/>
  <c r="T62" i="20" s="1"/>
  <c r="U61" i="20"/>
  <c r="S61" i="20"/>
  <c r="T61" i="20" s="1"/>
  <c r="U60" i="20"/>
  <c r="S60" i="20"/>
  <c r="T60" i="20" s="1"/>
  <c r="U59" i="20"/>
  <c r="S59" i="20"/>
  <c r="T59" i="20" s="1"/>
  <c r="U58" i="20"/>
  <c r="S58" i="20"/>
  <c r="T58" i="20" s="1"/>
  <c r="U57" i="20"/>
  <c r="S57" i="20"/>
  <c r="T57" i="20" s="1"/>
  <c r="V57" i="20" s="1"/>
  <c r="U56" i="20"/>
  <c r="S56" i="20"/>
  <c r="T56" i="20" s="1"/>
  <c r="V56" i="20" s="1"/>
  <c r="U55" i="20"/>
  <c r="S55" i="20"/>
  <c r="T55" i="20" s="1"/>
  <c r="U54" i="20"/>
  <c r="S54" i="20"/>
  <c r="T54" i="20" s="1"/>
  <c r="U53" i="20"/>
  <c r="S53" i="20"/>
  <c r="T53" i="20" s="1"/>
  <c r="V53" i="20" s="1"/>
  <c r="U52" i="20"/>
  <c r="S52" i="20"/>
  <c r="T52" i="20" s="1"/>
  <c r="V52" i="20" s="1"/>
  <c r="U51" i="20"/>
  <c r="S51" i="20"/>
  <c r="T51" i="20" s="1"/>
  <c r="U50" i="20"/>
  <c r="S50" i="20"/>
  <c r="T50" i="20" s="1"/>
  <c r="U49" i="20"/>
  <c r="S49" i="20"/>
  <c r="T49" i="20" s="1"/>
  <c r="V49" i="20" s="1"/>
  <c r="U48" i="20"/>
  <c r="S48" i="20"/>
  <c r="T48" i="20" s="1"/>
  <c r="V48" i="20" s="1"/>
  <c r="U47" i="20"/>
  <c r="S47" i="20"/>
  <c r="T47" i="20" s="1"/>
  <c r="U46" i="20"/>
  <c r="S46" i="20"/>
  <c r="T46" i="20" s="1"/>
  <c r="U45" i="20"/>
  <c r="S45" i="20"/>
  <c r="T45" i="20" s="1"/>
  <c r="V45" i="20" s="1"/>
  <c r="U44" i="20"/>
  <c r="S44" i="20"/>
  <c r="T44" i="20" s="1"/>
  <c r="V44" i="20" s="1"/>
  <c r="U43" i="20"/>
  <c r="S43" i="20"/>
  <c r="T43" i="20" s="1"/>
  <c r="U42" i="20"/>
  <c r="S42" i="20"/>
  <c r="T42" i="20" s="1"/>
  <c r="U41" i="20"/>
  <c r="S41" i="20"/>
  <c r="T41" i="20" s="1"/>
  <c r="V41" i="20" s="1"/>
  <c r="U40" i="20"/>
  <c r="S40" i="20"/>
  <c r="T40" i="20" s="1"/>
  <c r="V40" i="20" s="1"/>
  <c r="U39" i="20"/>
  <c r="S39" i="20"/>
  <c r="T39" i="20" s="1"/>
  <c r="U38" i="20"/>
  <c r="S38" i="20"/>
  <c r="T38" i="20" s="1"/>
  <c r="U37" i="20"/>
  <c r="S37" i="20"/>
  <c r="T37" i="20" s="1"/>
  <c r="V37" i="20" s="1"/>
  <c r="U36" i="20"/>
  <c r="S36" i="20"/>
  <c r="T36" i="20" s="1"/>
  <c r="V36" i="20" s="1"/>
  <c r="U35" i="20"/>
  <c r="S35" i="20"/>
  <c r="T35" i="20" s="1"/>
  <c r="U34" i="20"/>
  <c r="S34" i="20"/>
  <c r="T34" i="20" s="1"/>
  <c r="U33" i="20"/>
  <c r="S33" i="20"/>
  <c r="T33" i="20" s="1"/>
  <c r="V33" i="20" s="1"/>
  <c r="U32" i="20"/>
  <c r="S32" i="20"/>
  <c r="T32" i="20" s="1"/>
  <c r="V32" i="20" s="1"/>
  <c r="U31" i="20"/>
  <c r="S31" i="20"/>
  <c r="T31" i="20" s="1"/>
  <c r="CL30" i="20"/>
  <c r="CC30" i="20"/>
  <c r="CE30" i="20" s="1"/>
  <c r="U30" i="20"/>
  <c r="S30" i="20"/>
  <c r="T30" i="20" s="1"/>
  <c r="CL29" i="20"/>
  <c r="CC29" i="20"/>
  <c r="CE29" i="20" s="1"/>
  <c r="U29" i="20"/>
  <c r="S29" i="20"/>
  <c r="T29" i="20" s="1"/>
  <c r="CL28" i="20"/>
  <c r="CC28" i="20"/>
  <c r="CE28" i="20" s="1"/>
  <c r="U28" i="20"/>
  <c r="S28" i="20"/>
  <c r="T28" i="20" s="1"/>
  <c r="CL27" i="20"/>
  <c r="CC27" i="20"/>
  <c r="CE27" i="20" s="1"/>
  <c r="U27" i="20"/>
  <c r="S27" i="20"/>
  <c r="T27" i="20" s="1"/>
  <c r="CL26" i="20"/>
  <c r="CC26" i="20"/>
  <c r="CE26" i="20" s="1"/>
  <c r="U26" i="20"/>
  <c r="S26" i="20"/>
  <c r="T26" i="20" s="1"/>
  <c r="CL25" i="20"/>
  <c r="CC25" i="20"/>
  <c r="CE25" i="20" s="1"/>
  <c r="U25" i="20"/>
  <c r="S25" i="20"/>
  <c r="T25" i="20" s="1"/>
  <c r="CL24" i="20"/>
  <c r="CC24" i="20"/>
  <c r="CE24" i="20" s="1"/>
  <c r="U24" i="20"/>
  <c r="S24" i="20"/>
  <c r="T24" i="20" s="1"/>
  <c r="V24" i="20" s="1"/>
  <c r="CL23" i="20"/>
  <c r="CC23" i="20"/>
  <c r="CE23" i="20" s="1"/>
  <c r="U23" i="20"/>
  <c r="S23" i="20"/>
  <c r="T23" i="20" s="1"/>
  <c r="V23" i="20" s="1"/>
  <c r="CL22" i="20"/>
  <c r="CC22" i="20"/>
  <c r="CE22" i="20" s="1"/>
  <c r="U22" i="20"/>
  <c r="S22" i="20"/>
  <c r="T22" i="20" s="1"/>
  <c r="CL21" i="20"/>
  <c r="CN10" i="20" s="1"/>
  <c r="CC21" i="20"/>
  <c r="CE21" i="20" s="1"/>
  <c r="U21" i="20"/>
  <c r="S21" i="20"/>
  <c r="T21" i="20" s="1"/>
  <c r="CL20" i="20"/>
  <c r="CC20" i="20"/>
  <c r="CE20" i="20" s="1"/>
  <c r="U20" i="20"/>
  <c r="S20" i="20"/>
  <c r="T20" i="20" s="1"/>
  <c r="CL19" i="20"/>
  <c r="CC19" i="20"/>
  <c r="CE19" i="20" s="1"/>
  <c r="U19" i="20"/>
  <c r="S19" i="20"/>
  <c r="T19" i="20" s="1"/>
  <c r="CL18" i="20"/>
  <c r="CC18" i="20"/>
  <c r="CE18" i="20" s="1"/>
  <c r="U18" i="20"/>
  <c r="S18" i="20"/>
  <c r="T18" i="20" s="1"/>
  <c r="CL17" i="20"/>
  <c r="CC17" i="20"/>
  <c r="CE17" i="20" s="1"/>
  <c r="U17" i="20"/>
  <c r="S17" i="20"/>
  <c r="T17" i="20" s="1"/>
  <c r="CL16" i="20"/>
  <c r="CC16" i="20"/>
  <c r="CE16" i="20" s="1"/>
  <c r="U16" i="20"/>
  <c r="S16" i="20"/>
  <c r="T16" i="20" s="1"/>
  <c r="CL15" i="20"/>
  <c r="CC15" i="20"/>
  <c r="CE15" i="20" s="1"/>
  <c r="U15" i="20"/>
  <c r="S15" i="20"/>
  <c r="T15" i="20" s="1"/>
  <c r="CL14" i="20"/>
  <c r="CC14" i="20"/>
  <c r="CE14" i="20" s="1"/>
  <c r="U14" i="20"/>
  <c r="S14" i="20"/>
  <c r="T14" i="20" s="1"/>
  <c r="CL13" i="20"/>
  <c r="CC13" i="20"/>
  <c r="CE13" i="20" s="1"/>
  <c r="U13" i="20"/>
  <c r="S13" i="20"/>
  <c r="T13" i="20" s="1"/>
  <c r="CL12" i="20"/>
  <c r="CC12" i="20"/>
  <c r="CE12" i="20" s="1"/>
  <c r="U12" i="20"/>
  <c r="S12" i="20"/>
  <c r="T12" i="20" s="1"/>
  <c r="CL11" i="20"/>
  <c r="CC11" i="20"/>
  <c r="CE11" i="20" s="1"/>
  <c r="U11" i="20"/>
  <c r="S11" i="20"/>
  <c r="T11" i="20" s="1"/>
  <c r="V11" i="20" s="1"/>
  <c r="CL10" i="20"/>
  <c r="CC10" i="20"/>
  <c r="CE10" i="20" s="1"/>
  <c r="U10" i="20"/>
  <c r="S10" i="20"/>
  <c r="T10" i="20" s="1"/>
  <c r="CL9" i="20"/>
  <c r="CC9" i="20"/>
  <c r="CE9" i="20" s="1"/>
  <c r="U9" i="20"/>
  <c r="S9" i="20"/>
  <c r="T9" i="20" s="1"/>
  <c r="CL8" i="20"/>
  <c r="CN8" i="20" s="1"/>
  <c r="CG8" i="20"/>
  <c r="CC8" i="20"/>
  <c r="CE8" i="20" s="1"/>
  <c r="U8" i="20"/>
  <c r="S8" i="20"/>
  <c r="T8" i="20" s="1"/>
  <c r="J5" i="20"/>
  <c r="C4" i="20"/>
  <c r="R201" i="19"/>
  <c r="Q201" i="19"/>
  <c r="P201" i="19"/>
  <c r="O201" i="19"/>
  <c r="N201" i="19"/>
  <c r="M201" i="19"/>
  <c r="L201" i="19"/>
  <c r="K201" i="19"/>
  <c r="J201" i="19"/>
  <c r="CL200" i="19"/>
  <c r="CC200" i="19"/>
  <c r="CE200" i="19" s="1"/>
  <c r="U200" i="19"/>
  <c r="S200" i="19"/>
  <c r="T200" i="19" s="1"/>
  <c r="CL199" i="19"/>
  <c r="CC199" i="19"/>
  <c r="CE199" i="19" s="1"/>
  <c r="U199" i="19"/>
  <c r="S199" i="19"/>
  <c r="T199" i="19" s="1"/>
  <c r="CL198" i="19"/>
  <c r="CC198" i="19"/>
  <c r="CE198" i="19" s="1"/>
  <c r="U198" i="19"/>
  <c r="S198" i="19"/>
  <c r="T198" i="19" s="1"/>
  <c r="CL197" i="19"/>
  <c r="CC197" i="19"/>
  <c r="CE197" i="19" s="1"/>
  <c r="U197" i="19"/>
  <c r="S197" i="19"/>
  <c r="T197" i="19" s="1"/>
  <c r="CL196" i="19"/>
  <c r="CC196" i="19"/>
  <c r="CE196" i="19" s="1"/>
  <c r="U196" i="19"/>
  <c r="S196" i="19"/>
  <c r="T196" i="19" s="1"/>
  <c r="U195" i="19"/>
  <c r="S195" i="19"/>
  <c r="T195" i="19" s="1"/>
  <c r="U194" i="19"/>
  <c r="S194" i="19"/>
  <c r="T194" i="19" s="1"/>
  <c r="U193" i="19"/>
  <c r="S193" i="19"/>
  <c r="T193" i="19" s="1"/>
  <c r="U192" i="19"/>
  <c r="S192" i="19"/>
  <c r="T192" i="19" s="1"/>
  <c r="V192" i="19" s="1"/>
  <c r="U191" i="19"/>
  <c r="S191" i="19"/>
  <c r="T191" i="19" s="1"/>
  <c r="V191" i="19" s="1"/>
  <c r="U190" i="19"/>
  <c r="S190" i="19"/>
  <c r="T190" i="19" s="1"/>
  <c r="V190" i="19" s="1"/>
  <c r="U189" i="19"/>
  <c r="S189" i="19"/>
  <c r="T189" i="19" s="1"/>
  <c r="V189" i="19" s="1"/>
  <c r="U188" i="19"/>
  <c r="S188" i="19"/>
  <c r="T188" i="19" s="1"/>
  <c r="V188" i="19" s="1"/>
  <c r="U187" i="19"/>
  <c r="S187" i="19"/>
  <c r="T187" i="19" s="1"/>
  <c r="V187" i="19" s="1"/>
  <c r="U186" i="19"/>
  <c r="S186" i="19"/>
  <c r="T186" i="19" s="1"/>
  <c r="V186" i="19" s="1"/>
  <c r="U185" i="19"/>
  <c r="S185" i="19"/>
  <c r="T185" i="19" s="1"/>
  <c r="V185" i="19" s="1"/>
  <c r="U184" i="19"/>
  <c r="S184" i="19"/>
  <c r="T184" i="19" s="1"/>
  <c r="V184" i="19" s="1"/>
  <c r="U183" i="19"/>
  <c r="S183" i="19"/>
  <c r="T183" i="19" s="1"/>
  <c r="V183" i="19" s="1"/>
  <c r="U182" i="19"/>
  <c r="S182" i="19"/>
  <c r="T182" i="19" s="1"/>
  <c r="V182" i="19" s="1"/>
  <c r="U181" i="19"/>
  <c r="S181" i="19"/>
  <c r="T181" i="19" s="1"/>
  <c r="V181" i="19" s="1"/>
  <c r="U180" i="19"/>
  <c r="S180" i="19"/>
  <c r="T180" i="19" s="1"/>
  <c r="V180" i="19" s="1"/>
  <c r="U179" i="19"/>
  <c r="S179" i="19"/>
  <c r="T179" i="19" s="1"/>
  <c r="V179" i="19" s="1"/>
  <c r="U178" i="19"/>
  <c r="S178" i="19"/>
  <c r="T178" i="19" s="1"/>
  <c r="V178" i="19" s="1"/>
  <c r="CL177" i="19"/>
  <c r="CE177" i="19"/>
  <c r="CC177" i="19"/>
  <c r="U177" i="19"/>
  <c r="S177" i="19"/>
  <c r="T177" i="19" s="1"/>
  <c r="U176" i="19"/>
  <c r="S176" i="19"/>
  <c r="T176" i="19" s="1"/>
  <c r="U175" i="19"/>
  <c r="S175" i="19"/>
  <c r="T175" i="19" s="1"/>
  <c r="U174" i="19"/>
  <c r="S174" i="19"/>
  <c r="T174" i="19" s="1"/>
  <c r="U173" i="19"/>
  <c r="S173" i="19"/>
  <c r="T173" i="19" s="1"/>
  <c r="U172" i="19"/>
  <c r="S172" i="19"/>
  <c r="T172" i="19" s="1"/>
  <c r="V172" i="19" s="1"/>
  <c r="U171" i="19"/>
  <c r="S171" i="19"/>
  <c r="T171" i="19" s="1"/>
  <c r="V171" i="19" s="1"/>
  <c r="U170" i="19"/>
  <c r="S170" i="19"/>
  <c r="T170" i="19" s="1"/>
  <c r="V170" i="19" s="1"/>
  <c r="U169" i="19"/>
  <c r="S169" i="19"/>
  <c r="T169" i="19" s="1"/>
  <c r="U168" i="19"/>
  <c r="S168" i="19"/>
  <c r="T168" i="19" s="1"/>
  <c r="U167" i="19"/>
  <c r="S167" i="19"/>
  <c r="T167" i="19" s="1"/>
  <c r="U166" i="19"/>
  <c r="S166" i="19"/>
  <c r="T166" i="19" s="1"/>
  <c r="V166" i="19" s="1"/>
  <c r="U165" i="19"/>
  <c r="S165" i="19"/>
  <c r="T165" i="19" s="1"/>
  <c r="U164" i="19"/>
  <c r="S164" i="19"/>
  <c r="T164" i="19" s="1"/>
  <c r="V164" i="19" s="1"/>
  <c r="U163" i="19"/>
  <c r="S163" i="19"/>
  <c r="T163" i="19" s="1"/>
  <c r="V163" i="19" s="1"/>
  <c r="U162" i="19"/>
  <c r="T162" i="19"/>
  <c r="V162" i="19" s="1"/>
  <c r="S162" i="19"/>
  <c r="U161" i="19"/>
  <c r="S161" i="19"/>
  <c r="T161" i="19" s="1"/>
  <c r="U160" i="19"/>
  <c r="S160" i="19"/>
  <c r="T160" i="19" s="1"/>
  <c r="U159" i="19"/>
  <c r="S159" i="19"/>
  <c r="T159" i="19" s="1"/>
  <c r="U158" i="19"/>
  <c r="S158" i="19"/>
  <c r="T158" i="19" s="1"/>
  <c r="U157" i="19"/>
  <c r="S157" i="19"/>
  <c r="T157" i="19" s="1"/>
  <c r="U156" i="19"/>
  <c r="S156" i="19"/>
  <c r="T156" i="19" s="1"/>
  <c r="U155" i="19"/>
  <c r="S155" i="19"/>
  <c r="T155" i="19" s="1"/>
  <c r="U154" i="19"/>
  <c r="S154" i="19"/>
  <c r="T154" i="19" s="1"/>
  <c r="U153" i="19"/>
  <c r="S153" i="19"/>
  <c r="T153" i="19" s="1"/>
  <c r="U152" i="19"/>
  <c r="S152" i="19"/>
  <c r="T152" i="19" s="1"/>
  <c r="U151" i="19"/>
  <c r="S151" i="19"/>
  <c r="T151" i="19" s="1"/>
  <c r="U150" i="19"/>
  <c r="S150" i="19"/>
  <c r="T150" i="19" s="1"/>
  <c r="U149" i="19"/>
  <c r="S149" i="19"/>
  <c r="T149" i="19" s="1"/>
  <c r="U148" i="19"/>
  <c r="S148" i="19"/>
  <c r="T148" i="19" s="1"/>
  <c r="U147" i="19"/>
  <c r="S147" i="19"/>
  <c r="T147" i="19" s="1"/>
  <c r="U146" i="19"/>
  <c r="S146" i="19"/>
  <c r="T146" i="19" s="1"/>
  <c r="U145" i="19"/>
  <c r="S145" i="19"/>
  <c r="T145" i="19" s="1"/>
  <c r="U144" i="19"/>
  <c r="S144" i="19"/>
  <c r="T144" i="19" s="1"/>
  <c r="U143" i="19"/>
  <c r="S143" i="19"/>
  <c r="T143" i="19" s="1"/>
  <c r="U142" i="19"/>
  <c r="S142" i="19"/>
  <c r="T142" i="19" s="1"/>
  <c r="U141" i="19"/>
  <c r="S141" i="19"/>
  <c r="T141" i="19" s="1"/>
  <c r="U140" i="19"/>
  <c r="S140" i="19"/>
  <c r="T140" i="19" s="1"/>
  <c r="U139" i="19"/>
  <c r="S139" i="19"/>
  <c r="T139" i="19" s="1"/>
  <c r="U138" i="19"/>
  <c r="S138" i="19"/>
  <c r="T138" i="19" s="1"/>
  <c r="U137" i="19"/>
  <c r="S137" i="19"/>
  <c r="T137" i="19" s="1"/>
  <c r="U136" i="19"/>
  <c r="S136" i="19"/>
  <c r="T136" i="19" s="1"/>
  <c r="U135" i="19"/>
  <c r="S135" i="19"/>
  <c r="T135" i="19" s="1"/>
  <c r="U134" i="19"/>
  <c r="S134" i="19"/>
  <c r="T134" i="19" s="1"/>
  <c r="U133" i="19"/>
  <c r="S133" i="19"/>
  <c r="T133" i="19" s="1"/>
  <c r="U132" i="19"/>
  <c r="S132" i="19"/>
  <c r="T132" i="19" s="1"/>
  <c r="U131" i="19"/>
  <c r="S131" i="19"/>
  <c r="T131" i="19" s="1"/>
  <c r="U130" i="19"/>
  <c r="S130" i="19"/>
  <c r="T130" i="19" s="1"/>
  <c r="U129" i="19"/>
  <c r="S129" i="19"/>
  <c r="T129" i="19" s="1"/>
  <c r="U128" i="19"/>
  <c r="S128" i="19"/>
  <c r="T128" i="19" s="1"/>
  <c r="U127" i="19"/>
  <c r="S127" i="19"/>
  <c r="T127" i="19" s="1"/>
  <c r="U126" i="19"/>
  <c r="S126" i="19"/>
  <c r="T126" i="19" s="1"/>
  <c r="U125" i="19"/>
  <c r="S125" i="19"/>
  <c r="T125" i="19" s="1"/>
  <c r="U124" i="19"/>
  <c r="S124" i="19"/>
  <c r="T124" i="19" s="1"/>
  <c r="U123" i="19"/>
  <c r="S123" i="19"/>
  <c r="T123" i="19" s="1"/>
  <c r="U122" i="19"/>
  <c r="S122" i="19"/>
  <c r="T122" i="19" s="1"/>
  <c r="U121" i="19"/>
  <c r="S121" i="19"/>
  <c r="T121" i="19" s="1"/>
  <c r="U120" i="19"/>
  <c r="S120" i="19"/>
  <c r="T120" i="19" s="1"/>
  <c r="U119" i="19"/>
  <c r="S119" i="19"/>
  <c r="T119" i="19" s="1"/>
  <c r="U118" i="19"/>
  <c r="S118" i="19"/>
  <c r="T118" i="19" s="1"/>
  <c r="U117" i="19"/>
  <c r="S117" i="19"/>
  <c r="T117" i="19" s="1"/>
  <c r="U116" i="19"/>
  <c r="S116" i="19"/>
  <c r="T116" i="19" s="1"/>
  <c r="U115" i="19"/>
  <c r="S115" i="19"/>
  <c r="T115" i="19" s="1"/>
  <c r="U114" i="19"/>
  <c r="S114" i="19"/>
  <c r="T114" i="19" s="1"/>
  <c r="U113" i="19"/>
  <c r="S113" i="19"/>
  <c r="T113" i="19" s="1"/>
  <c r="V113" i="19" s="1"/>
  <c r="U112" i="19"/>
  <c r="S112" i="19"/>
  <c r="T112" i="19" s="1"/>
  <c r="V112" i="19" s="1"/>
  <c r="U111" i="19"/>
  <c r="S111" i="19"/>
  <c r="T111" i="19" s="1"/>
  <c r="U110" i="19"/>
  <c r="S110" i="19"/>
  <c r="T110" i="19" s="1"/>
  <c r="U109" i="19"/>
  <c r="S109" i="19"/>
  <c r="T109" i="19" s="1"/>
  <c r="V109" i="19" s="1"/>
  <c r="U108" i="19"/>
  <c r="S108" i="19"/>
  <c r="T108" i="19" s="1"/>
  <c r="V108" i="19" s="1"/>
  <c r="U107" i="19"/>
  <c r="S107" i="19"/>
  <c r="T107" i="19" s="1"/>
  <c r="U106" i="19"/>
  <c r="S106" i="19"/>
  <c r="T106" i="19" s="1"/>
  <c r="U105" i="19"/>
  <c r="S105" i="19"/>
  <c r="T105" i="19" s="1"/>
  <c r="V105" i="19" s="1"/>
  <c r="U104" i="19"/>
  <c r="S104" i="19"/>
  <c r="T104" i="19" s="1"/>
  <c r="V104" i="19" s="1"/>
  <c r="U103" i="19"/>
  <c r="S103" i="19"/>
  <c r="T103" i="19" s="1"/>
  <c r="U102" i="19"/>
  <c r="S102" i="19"/>
  <c r="T102" i="19" s="1"/>
  <c r="U101" i="19"/>
  <c r="S101" i="19"/>
  <c r="T101" i="19" s="1"/>
  <c r="V101" i="19" s="1"/>
  <c r="U100" i="19"/>
  <c r="S100" i="19"/>
  <c r="T100" i="19" s="1"/>
  <c r="V100" i="19" s="1"/>
  <c r="U99" i="19"/>
  <c r="S99" i="19"/>
  <c r="T99" i="19" s="1"/>
  <c r="U98" i="19"/>
  <c r="S98" i="19"/>
  <c r="T98" i="19" s="1"/>
  <c r="U97" i="19"/>
  <c r="S97" i="19"/>
  <c r="T97" i="19" s="1"/>
  <c r="V97" i="19" s="1"/>
  <c r="U96" i="19"/>
  <c r="S96" i="19"/>
  <c r="T96" i="19" s="1"/>
  <c r="V96" i="19" s="1"/>
  <c r="U95" i="19"/>
  <c r="S95" i="19"/>
  <c r="T95" i="19" s="1"/>
  <c r="CL94" i="19"/>
  <c r="CC94" i="19"/>
  <c r="CE94" i="19" s="1"/>
  <c r="U94" i="19"/>
  <c r="S94" i="19"/>
  <c r="T94" i="19" s="1"/>
  <c r="CL93" i="19"/>
  <c r="CC93" i="19"/>
  <c r="CE93" i="19" s="1"/>
  <c r="U93" i="19"/>
  <c r="S93" i="19"/>
  <c r="T93" i="19" s="1"/>
  <c r="CL92" i="19"/>
  <c r="CC92" i="19"/>
  <c r="CE92" i="19" s="1"/>
  <c r="U92" i="19"/>
  <c r="S92" i="19"/>
  <c r="T92" i="19" s="1"/>
  <c r="CL91" i="19"/>
  <c r="CC91" i="19"/>
  <c r="CE91" i="19" s="1"/>
  <c r="U91" i="19"/>
  <c r="S91" i="19"/>
  <c r="T91" i="19" s="1"/>
  <c r="CL90" i="19"/>
  <c r="CC90" i="19"/>
  <c r="CE90" i="19" s="1"/>
  <c r="U90" i="19"/>
  <c r="S90" i="19"/>
  <c r="T90" i="19" s="1"/>
  <c r="CL89" i="19"/>
  <c r="CC89" i="19"/>
  <c r="CE89" i="19" s="1"/>
  <c r="U89" i="19"/>
  <c r="S89" i="19"/>
  <c r="T89" i="19" s="1"/>
  <c r="U88" i="19"/>
  <c r="S88" i="19"/>
  <c r="T88" i="19" s="1"/>
  <c r="U87" i="19"/>
  <c r="S87" i="19"/>
  <c r="T87" i="19" s="1"/>
  <c r="U86" i="19"/>
  <c r="S86" i="19"/>
  <c r="T86" i="19" s="1"/>
  <c r="U85" i="19"/>
  <c r="S85" i="19"/>
  <c r="T85" i="19" s="1"/>
  <c r="U84" i="19"/>
  <c r="S84" i="19"/>
  <c r="T84" i="19" s="1"/>
  <c r="U83" i="19"/>
  <c r="S83" i="19"/>
  <c r="T83" i="19" s="1"/>
  <c r="V83" i="19" s="1"/>
  <c r="U82" i="19"/>
  <c r="S82" i="19"/>
  <c r="T82" i="19" s="1"/>
  <c r="V82" i="19" s="1"/>
  <c r="U81" i="19"/>
  <c r="T81" i="19"/>
  <c r="V81" i="19" s="1"/>
  <c r="S81" i="19"/>
  <c r="U80" i="19"/>
  <c r="S80" i="19"/>
  <c r="T80" i="19" s="1"/>
  <c r="U79" i="19"/>
  <c r="S79" i="19"/>
  <c r="T79" i="19" s="1"/>
  <c r="U78" i="19"/>
  <c r="S78" i="19"/>
  <c r="T78" i="19" s="1"/>
  <c r="U77" i="19"/>
  <c r="S77" i="19"/>
  <c r="T77" i="19" s="1"/>
  <c r="U76" i="19"/>
  <c r="S76" i="19"/>
  <c r="T76" i="19" s="1"/>
  <c r="U75" i="19"/>
  <c r="S75" i="19"/>
  <c r="T75" i="19" s="1"/>
  <c r="V75" i="19" s="1"/>
  <c r="U74" i="19"/>
  <c r="S74" i="19"/>
  <c r="T74" i="19" s="1"/>
  <c r="U73" i="19"/>
  <c r="S73" i="19"/>
  <c r="T73" i="19" s="1"/>
  <c r="V73" i="19" s="1"/>
  <c r="U72" i="19"/>
  <c r="S72" i="19"/>
  <c r="T72" i="19" s="1"/>
  <c r="U71" i="19"/>
  <c r="S71" i="19"/>
  <c r="T71" i="19" s="1"/>
  <c r="U70" i="19"/>
  <c r="S70" i="19"/>
  <c r="T70" i="19" s="1"/>
  <c r="U69" i="19"/>
  <c r="S69" i="19"/>
  <c r="T69" i="19" s="1"/>
  <c r="V69" i="19" s="1"/>
  <c r="U68" i="19"/>
  <c r="S68" i="19"/>
  <c r="T68" i="19" s="1"/>
  <c r="U67" i="19"/>
  <c r="S67" i="19"/>
  <c r="T67" i="19" s="1"/>
  <c r="V67" i="19" s="1"/>
  <c r="U66" i="19"/>
  <c r="S66" i="19"/>
  <c r="T66" i="19" s="1"/>
  <c r="V66" i="19" s="1"/>
  <c r="U65" i="19"/>
  <c r="S65" i="19"/>
  <c r="T65" i="19" s="1"/>
  <c r="V65" i="19" s="1"/>
  <c r="U64" i="19"/>
  <c r="S64" i="19"/>
  <c r="T64" i="19" s="1"/>
  <c r="U63" i="19"/>
  <c r="S63" i="19"/>
  <c r="T63" i="19" s="1"/>
  <c r="U62" i="19"/>
  <c r="S62" i="19"/>
  <c r="T62" i="19" s="1"/>
  <c r="U61" i="19"/>
  <c r="S61" i="19"/>
  <c r="T61" i="19" s="1"/>
  <c r="V61" i="19" s="1"/>
  <c r="U60" i="19"/>
  <c r="S60" i="19"/>
  <c r="T60" i="19" s="1"/>
  <c r="U59" i="19"/>
  <c r="S59" i="19"/>
  <c r="T59" i="19" s="1"/>
  <c r="U58" i="19"/>
  <c r="S58" i="19"/>
  <c r="T58" i="19" s="1"/>
  <c r="U57" i="19"/>
  <c r="S57" i="19"/>
  <c r="T57" i="19" s="1"/>
  <c r="V57" i="19" s="1"/>
  <c r="U56" i="19"/>
  <c r="S56" i="19"/>
  <c r="T56" i="19" s="1"/>
  <c r="U55" i="19"/>
  <c r="S55" i="19"/>
  <c r="T55" i="19" s="1"/>
  <c r="U54" i="19"/>
  <c r="S54" i="19"/>
  <c r="T54" i="19" s="1"/>
  <c r="U53" i="19"/>
  <c r="S53" i="19"/>
  <c r="T53" i="19" s="1"/>
  <c r="V53" i="19" s="1"/>
  <c r="U52" i="19"/>
  <c r="S52" i="19"/>
  <c r="T52" i="19" s="1"/>
  <c r="U51" i="19"/>
  <c r="S51" i="19"/>
  <c r="T51" i="19" s="1"/>
  <c r="V51" i="19" s="1"/>
  <c r="U50" i="19"/>
  <c r="S50" i="19"/>
  <c r="T50" i="19" s="1"/>
  <c r="V50" i="19" s="1"/>
  <c r="U49" i="19"/>
  <c r="S49" i="19"/>
  <c r="T49" i="19" s="1"/>
  <c r="V49" i="19" s="1"/>
  <c r="U48" i="19"/>
  <c r="S48" i="19"/>
  <c r="T48" i="19" s="1"/>
  <c r="U47" i="19"/>
  <c r="S47" i="19"/>
  <c r="T47" i="19" s="1"/>
  <c r="U46" i="19"/>
  <c r="S46" i="19"/>
  <c r="T46" i="19" s="1"/>
  <c r="U45" i="19"/>
  <c r="S45" i="19"/>
  <c r="T45" i="19" s="1"/>
  <c r="V45" i="19" s="1"/>
  <c r="U44" i="19"/>
  <c r="S44" i="19"/>
  <c r="T44" i="19" s="1"/>
  <c r="U43" i="19"/>
  <c r="S43" i="19"/>
  <c r="T43" i="19" s="1"/>
  <c r="U42" i="19"/>
  <c r="S42" i="19"/>
  <c r="T42" i="19" s="1"/>
  <c r="V42" i="19" s="1"/>
  <c r="U41" i="19"/>
  <c r="S41" i="19"/>
  <c r="T41" i="19" s="1"/>
  <c r="V41" i="19" s="1"/>
  <c r="U40" i="19"/>
  <c r="S40" i="19"/>
  <c r="T40" i="19" s="1"/>
  <c r="U39" i="19"/>
  <c r="S39" i="19"/>
  <c r="T39" i="19" s="1"/>
  <c r="U38" i="19"/>
  <c r="S38" i="19"/>
  <c r="T38" i="19" s="1"/>
  <c r="U37" i="19"/>
  <c r="S37" i="19"/>
  <c r="T37" i="19" s="1"/>
  <c r="V37" i="19" s="1"/>
  <c r="U36" i="19"/>
  <c r="S36" i="19"/>
  <c r="T36" i="19" s="1"/>
  <c r="U35" i="19"/>
  <c r="S35" i="19"/>
  <c r="T35" i="19" s="1"/>
  <c r="V35" i="19" s="1"/>
  <c r="U34" i="19"/>
  <c r="S34" i="19"/>
  <c r="T34" i="19" s="1"/>
  <c r="V34" i="19" s="1"/>
  <c r="U33" i="19"/>
  <c r="T33" i="19"/>
  <c r="V33" i="19" s="1"/>
  <c r="S33" i="19"/>
  <c r="U32" i="19"/>
  <c r="S32" i="19"/>
  <c r="T32" i="19" s="1"/>
  <c r="U31" i="19"/>
  <c r="S31" i="19"/>
  <c r="T31" i="19" s="1"/>
  <c r="CL30" i="19"/>
  <c r="CC30" i="19"/>
  <c r="CE30" i="19" s="1"/>
  <c r="U30" i="19"/>
  <c r="S30" i="19"/>
  <c r="T30" i="19" s="1"/>
  <c r="CL29" i="19"/>
  <c r="CC29" i="19"/>
  <c r="CE29" i="19" s="1"/>
  <c r="U29" i="19"/>
  <c r="S29" i="19"/>
  <c r="T29" i="19" s="1"/>
  <c r="V29" i="19" s="1"/>
  <c r="CL28" i="19"/>
  <c r="CC28" i="19"/>
  <c r="CE28" i="19" s="1"/>
  <c r="U28" i="19"/>
  <c r="S28" i="19"/>
  <c r="T28" i="19" s="1"/>
  <c r="CL27" i="19"/>
  <c r="CC27" i="19"/>
  <c r="CE27" i="19" s="1"/>
  <c r="U27" i="19"/>
  <c r="S27" i="19"/>
  <c r="T27" i="19" s="1"/>
  <c r="V27" i="19" s="1"/>
  <c r="CL26" i="19"/>
  <c r="CC26" i="19"/>
  <c r="CE26" i="19" s="1"/>
  <c r="U26" i="19"/>
  <c r="S26" i="19"/>
  <c r="T26" i="19" s="1"/>
  <c r="CL25" i="19"/>
  <c r="CC25" i="19"/>
  <c r="CE25" i="19" s="1"/>
  <c r="U25" i="19"/>
  <c r="S25" i="19"/>
  <c r="T25" i="19" s="1"/>
  <c r="V25" i="19" s="1"/>
  <c r="CL24" i="19"/>
  <c r="CC24" i="19"/>
  <c r="CE24" i="19" s="1"/>
  <c r="U24" i="19"/>
  <c r="S24" i="19"/>
  <c r="T24" i="19" s="1"/>
  <c r="CL23" i="19"/>
  <c r="CC23" i="19"/>
  <c r="CE23" i="19" s="1"/>
  <c r="U23" i="19"/>
  <c r="S23" i="19"/>
  <c r="T23" i="19" s="1"/>
  <c r="CL22" i="19"/>
  <c r="CC22" i="19"/>
  <c r="CE22" i="19" s="1"/>
  <c r="U22" i="19"/>
  <c r="S22" i="19"/>
  <c r="T22" i="19" s="1"/>
  <c r="CL21" i="19"/>
  <c r="CC21" i="19"/>
  <c r="CE21" i="19" s="1"/>
  <c r="U21" i="19"/>
  <c r="S21" i="19"/>
  <c r="T21" i="19" s="1"/>
  <c r="CL20" i="19"/>
  <c r="CC20" i="19"/>
  <c r="CE20" i="19" s="1"/>
  <c r="U20" i="19"/>
  <c r="S20" i="19"/>
  <c r="T20" i="19" s="1"/>
  <c r="CL19" i="19"/>
  <c r="CC19" i="19"/>
  <c r="CE19" i="19" s="1"/>
  <c r="U19" i="19"/>
  <c r="S19" i="19"/>
  <c r="T19" i="19" s="1"/>
  <c r="CL18" i="19"/>
  <c r="CC18" i="19"/>
  <c r="CE18" i="19" s="1"/>
  <c r="U18" i="19"/>
  <c r="S18" i="19"/>
  <c r="T18" i="19" s="1"/>
  <c r="CL17" i="19"/>
  <c r="CC17" i="19"/>
  <c r="CE17" i="19" s="1"/>
  <c r="U17" i="19"/>
  <c r="S17" i="19"/>
  <c r="T17" i="19" s="1"/>
  <c r="CL16" i="19"/>
  <c r="CC16" i="19"/>
  <c r="CE16" i="19" s="1"/>
  <c r="U16" i="19"/>
  <c r="S16" i="19"/>
  <c r="T16" i="19" s="1"/>
  <c r="CL15" i="19"/>
  <c r="CC15" i="19"/>
  <c r="CE15" i="19" s="1"/>
  <c r="U15" i="19"/>
  <c r="S15" i="19"/>
  <c r="T15" i="19" s="1"/>
  <c r="V15" i="19" s="1"/>
  <c r="CL14" i="19"/>
  <c r="CC14" i="19"/>
  <c r="CE14" i="19" s="1"/>
  <c r="U14" i="19"/>
  <c r="S14" i="19"/>
  <c r="T14" i="19" s="1"/>
  <c r="CL13" i="19"/>
  <c r="CC13" i="19"/>
  <c r="CE13" i="19" s="1"/>
  <c r="U13" i="19"/>
  <c r="S13" i="19"/>
  <c r="T13" i="19" s="1"/>
  <c r="V13" i="19" s="1"/>
  <c r="CN12" i="19"/>
  <c r="CL12" i="19"/>
  <c r="CE12" i="19"/>
  <c r="CC12" i="19"/>
  <c r="U12" i="19"/>
  <c r="S12" i="19"/>
  <c r="T12" i="19" s="1"/>
  <c r="CL11" i="19"/>
  <c r="CC11" i="19"/>
  <c r="CE11" i="19" s="1"/>
  <c r="U11" i="19"/>
  <c r="S11" i="19"/>
  <c r="T11" i="19" s="1"/>
  <c r="CN10" i="19"/>
  <c r="CL10" i="19"/>
  <c r="CC10" i="19"/>
  <c r="CE10" i="19" s="1"/>
  <c r="U10" i="19"/>
  <c r="S10" i="19"/>
  <c r="T10" i="19" s="1"/>
  <c r="CL9" i="19"/>
  <c r="CC9" i="19"/>
  <c r="CE9" i="19" s="1"/>
  <c r="U9" i="19"/>
  <c r="T9" i="19"/>
  <c r="V9" i="19" s="1"/>
  <c r="S9" i="19"/>
  <c r="CL8" i="19"/>
  <c r="CN8" i="19" s="1"/>
  <c r="CG8" i="19"/>
  <c r="CC8" i="19"/>
  <c r="CE8" i="19" s="1"/>
  <c r="U8" i="19"/>
  <c r="S8" i="19"/>
  <c r="C4" i="19"/>
  <c r="C4" i="17"/>
  <c r="R201" i="17"/>
  <c r="Q201" i="17"/>
  <c r="P201" i="17"/>
  <c r="O201" i="17"/>
  <c r="N201" i="17"/>
  <c r="M201" i="17"/>
  <c r="L201" i="17"/>
  <c r="K201" i="17"/>
  <c r="J201" i="17"/>
  <c r="CL200" i="17"/>
  <c r="CC200" i="17"/>
  <c r="CE200" i="17" s="1"/>
  <c r="U200" i="17"/>
  <c r="S200" i="17"/>
  <c r="T200" i="17" s="1"/>
  <c r="V200" i="17" s="1"/>
  <c r="CL199" i="17"/>
  <c r="CE199" i="17"/>
  <c r="CC199" i="17"/>
  <c r="U199" i="17"/>
  <c r="S199" i="17"/>
  <c r="T199" i="17" s="1"/>
  <c r="CL198" i="17"/>
  <c r="CC198" i="17"/>
  <c r="CE198" i="17" s="1"/>
  <c r="U198" i="17"/>
  <c r="S198" i="17"/>
  <c r="T198" i="17" s="1"/>
  <c r="CL197" i="17"/>
  <c r="CC197" i="17"/>
  <c r="CE197" i="17" s="1"/>
  <c r="U197" i="17"/>
  <c r="S197" i="17"/>
  <c r="T197" i="17" s="1"/>
  <c r="CL196" i="17"/>
  <c r="CC196" i="17"/>
  <c r="CE196" i="17" s="1"/>
  <c r="U196" i="17"/>
  <c r="S196" i="17"/>
  <c r="T196" i="17" s="1"/>
  <c r="U195" i="17"/>
  <c r="S195" i="17"/>
  <c r="T195" i="17" s="1"/>
  <c r="U194" i="17"/>
  <c r="S194" i="17"/>
  <c r="T194" i="17" s="1"/>
  <c r="U193" i="17"/>
  <c r="S193" i="17"/>
  <c r="T193" i="17" s="1"/>
  <c r="U192" i="17"/>
  <c r="S192" i="17"/>
  <c r="T192" i="17" s="1"/>
  <c r="U191" i="17"/>
  <c r="S191" i="17"/>
  <c r="T191" i="17" s="1"/>
  <c r="U190" i="17"/>
  <c r="S190" i="17"/>
  <c r="T190" i="17" s="1"/>
  <c r="U189" i="17"/>
  <c r="S189" i="17"/>
  <c r="T189" i="17" s="1"/>
  <c r="U188" i="17"/>
  <c r="S188" i="17"/>
  <c r="T188" i="17" s="1"/>
  <c r="U187" i="17"/>
  <c r="S187" i="17"/>
  <c r="T187" i="17" s="1"/>
  <c r="U186" i="17"/>
  <c r="S186" i="17"/>
  <c r="T186" i="17" s="1"/>
  <c r="U185" i="17"/>
  <c r="S185" i="17"/>
  <c r="T185" i="17" s="1"/>
  <c r="U184" i="17"/>
  <c r="S184" i="17"/>
  <c r="T184" i="17" s="1"/>
  <c r="U183" i="17"/>
  <c r="S183" i="17"/>
  <c r="T183" i="17" s="1"/>
  <c r="V183" i="17" s="1"/>
  <c r="U182" i="17"/>
  <c r="S182" i="17"/>
  <c r="T182" i="17" s="1"/>
  <c r="V182" i="17" s="1"/>
  <c r="U181" i="17"/>
  <c r="S181" i="17"/>
  <c r="T181" i="17" s="1"/>
  <c r="V181" i="17" s="1"/>
  <c r="U180" i="17"/>
  <c r="S180" i="17"/>
  <c r="T180" i="17" s="1"/>
  <c r="V180" i="17" s="1"/>
  <c r="U179" i="17"/>
  <c r="S179" i="17"/>
  <c r="T179" i="17" s="1"/>
  <c r="V179" i="17" s="1"/>
  <c r="U178" i="17"/>
  <c r="S178" i="17"/>
  <c r="T178" i="17" s="1"/>
  <c r="V178" i="17" s="1"/>
  <c r="CL177" i="17"/>
  <c r="CE177" i="17"/>
  <c r="CC177" i="17"/>
  <c r="U177" i="17"/>
  <c r="S177" i="17"/>
  <c r="T177" i="17" s="1"/>
  <c r="U176" i="17"/>
  <c r="S176" i="17"/>
  <c r="T176" i="17" s="1"/>
  <c r="U175" i="17"/>
  <c r="S175" i="17"/>
  <c r="T175" i="17" s="1"/>
  <c r="U174" i="17"/>
  <c r="S174" i="17"/>
  <c r="T174" i="17" s="1"/>
  <c r="U173" i="17"/>
  <c r="S173" i="17"/>
  <c r="T173" i="17" s="1"/>
  <c r="U172" i="17"/>
  <c r="S172" i="17"/>
  <c r="T172" i="17" s="1"/>
  <c r="U171" i="17"/>
  <c r="S171" i="17"/>
  <c r="T171" i="17" s="1"/>
  <c r="U170" i="17"/>
  <c r="S170" i="17"/>
  <c r="T170" i="17" s="1"/>
  <c r="U169" i="17"/>
  <c r="S169" i="17"/>
  <c r="T169" i="17" s="1"/>
  <c r="U168" i="17"/>
  <c r="S168" i="17"/>
  <c r="T168" i="17" s="1"/>
  <c r="U167" i="17"/>
  <c r="S167" i="17"/>
  <c r="T167" i="17" s="1"/>
  <c r="U166" i="17"/>
  <c r="S166" i="17"/>
  <c r="T166" i="17" s="1"/>
  <c r="U165" i="17"/>
  <c r="S165" i="17"/>
  <c r="T165" i="17" s="1"/>
  <c r="U164" i="17"/>
  <c r="S164" i="17"/>
  <c r="T164" i="17" s="1"/>
  <c r="U163" i="17"/>
  <c r="S163" i="17"/>
  <c r="T163" i="17" s="1"/>
  <c r="U162" i="17"/>
  <c r="S162" i="17"/>
  <c r="T162" i="17" s="1"/>
  <c r="U161" i="17"/>
  <c r="S161" i="17"/>
  <c r="T161" i="17" s="1"/>
  <c r="U160" i="17"/>
  <c r="S160" i="17"/>
  <c r="T160" i="17" s="1"/>
  <c r="U159" i="17"/>
  <c r="S159" i="17"/>
  <c r="T159" i="17" s="1"/>
  <c r="U158" i="17"/>
  <c r="S158" i="17"/>
  <c r="T158" i="17" s="1"/>
  <c r="U157" i="17"/>
  <c r="S157" i="17"/>
  <c r="T157" i="17" s="1"/>
  <c r="U156" i="17"/>
  <c r="S156" i="17"/>
  <c r="T156" i="17" s="1"/>
  <c r="U155" i="17"/>
  <c r="S155" i="17"/>
  <c r="T155" i="17" s="1"/>
  <c r="U154" i="17"/>
  <c r="S154" i="17"/>
  <c r="T154" i="17" s="1"/>
  <c r="U153" i="17"/>
  <c r="S153" i="17"/>
  <c r="T153" i="17" s="1"/>
  <c r="U152" i="17"/>
  <c r="S152" i="17"/>
  <c r="T152" i="17" s="1"/>
  <c r="U151" i="17"/>
  <c r="S151" i="17"/>
  <c r="T151" i="17" s="1"/>
  <c r="U150" i="17"/>
  <c r="S150" i="17"/>
  <c r="T150" i="17" s="1"/>
  <c r="U149" i="17"/>
  <c r="S149" i="17"/>
  <c r="T149" i="17" s="1"/>
  <c r="U148" i="17"/>
  <c r="S148" i="17"/>
  <c r="T148" i="17" s="1"/>
  <c r="U147" i="17"/>
  <c r="S147" i="17"/>
  <c r="T147" i="17" s="1"/>
  <c r="U146" i="17"/>
  <c r="S146" i="17"/>
  <c r="T146" i="17" s="1"/>
  <c r="U145" i="17"/>
  <c r="S145" i="17"/>
  <c r="T145" i="17" s="1"/>
  <c r="U144" i="17"/>
  <c r="S144" i="17"/>
  <c r="T144" i="17" s="1"/>
  <c r="U143" i="17"/>
  <c r="S143" i="17"/>
  <c r="T143" i="17" s="1"/>
  <c r="U142" i="17"/>
  <c r="S142" i="17"/>
  <c r="T142" i="17" s="1"/>
  <c r="U141" i="17"/>
  <c r="S141" i="17"/>
  <c r="T141" i="17" s="1"/>
  <c r="U140" i="17"/>
  <c r="S140" i="17"/>
  <c r="T140" i="17" s="1"/>
  <c r="U139" i="17"/>
  <c r="S139" i="17"/>
  <c r="T139" i="17" s="1"/>
  <c r="U138" i="17"/>
  <c r="S138" i="17"/>
  <c r="T138" i="17" s="1"/>
  <c r="U137" i="17"/>
  <c r="S137" i="17"/>
  <c r="T137" i="17" s="1"/>
  <c r="U136" i="17"/>
  <c r="S136" i="17"/>
  <c r="T136" i="17" s="1"/>
  <c r="U135" i="17"/>
  <c r="S135" i="17"/>
  <c r="T135" i="17" s="1"/>
  <c r="U134" i="17"/>
  <c r="S134" i="17"/>
  <c r="T134" i="17" s="1"/>
  <c r="U133" i="17"/>
  <c r="S133" i="17"/>
  <c r="T133" i="17" s="1"/>
  <c r="U132" i="17"/>
  <c r="S132" i="17"/>
  <c r="T132" i="17" s="1"/>
  <c r="U131" i="17"/>
  <c r="S131" i="17"/>
  <c r="T131" i="17" s="1"/>
  <c r="U130" i="17"/>
  <c r="S130" i="17"/>
  <c r="T130" i="17" s="1"/>
  <c r="U129" i="17"/>
  <c r="S129" i="17"/>
  <c r="T129" i="17" s="1"/>
  <c r="U128" i="17"/>
  <c r="S128" i="17"/>
  <c r="T128" i="17" s="1"/>
  <c r="U127" i="17"/>
  <c r="S127" i="17"/>
  <c r="T127" i="17" s="1"/>
  <c r="U126" i="17"/>
  <c r="S126" i="17"/>
  <c r="T126" i="17" s="1"/>
  <c r="U125" i="17"/>
  <c r="S125" i="17"/>
  <c r="T125" i="17" s="1"/>
  <c r="U124" i="17"/>
  <c r="S124" i="17"/>
  <c r="T124" i="17" s="1"/>
  <c r="U123" i="17"/>
  <c r="S123" i="17"/>
  <c r="T123" i="17" s="1"/>
  <c r="U122" i="17"/>
  <c r="S122" i="17"/>
  <c r="T122" i="17" s="1"/>
  <c r="U121" i="17"/>
  <c r="S121" i="17"/>
  <c r="T121" i="17" s="1"/>
  <c r="U120" i="17"/>
  <c r="S120" i="17"/>
  <c r="T120" i="17" s="1"/>
  <c r="U119" i="17"/>
  <c r="S119" i="17"/>
  <c r="T119" i="17" s="1"/>
  <c r="U118" i="17"/>
  <c r="S118" i="17"/>
  <c r="T118" i="17" s="1"/>
  <c r="U117" i="17"/>
  <c r="S117" i="17"/>
  <c r="T117" i="17" s="1"/>
  <c r="U116" i="17"/>
  <c r="S116" i="17"/>
  <c r="T116" i="17" s="1"/>
  <c r="U115" i="17"/>
  <c r="S115" i="17"/>
  <c r="T115" i="17" s="1"/>
  <c r="U114" i="17"/>
  <c r="S114" i="17"/>
  <c r="T114" i="17" s="1"/>
  <c r="U113" i="17"/>
  <c r="S113" i="17"/>
  <c r="T113" i="17" s="1"/>
  <c r="U112" i="17"/>
  <c r="S112" i="17"/>
  <c r="T112" i="17" s="1"/>
  <c r="U111" i="17"/>
  <c r="S111" i="17"/>
  <c r="T111" i="17" s="1"/>
  <c r="U110" i="17"/>
  <c r="S110" i="17"/>
  <c r="T110" i="17" s="1"/>
  <c r="U109" i="17"/>
  <c r="S109" i="17"/>
  <c r="T109" i="17" s="1"/>
  <c r="U108" i="17"/>
  <c r="S108" i="17"/>
  <c r="T108" i="17" s="1"/>
  <c r="U107" i="17"/>
  <c r="S107" i="17"/>
  <c r="T107" i="17" s="1"/>
  <c r="U106" i="17"/>
  <c r="S106" i="17"/>
  <c r="T106" i="17" s="1"/>
  <c r="U105" i="17"/>
  <c r="S105" i="17"/>
  <c r="T105" i="17" s="1"/>
  <c r="U104" i="17"/>
  <c r="S104" i="17"/>
  <c r="T104" i="17" s="1"/>
  <c r="U103" i="17"/>
  <c r="S103" i="17"/>
  <c r="T103" i="17" s="1"/>
  <c r="U102" i="17"/>
  <c r="S102" i="17"/>
  <c r="T102" i="17" s="1"/>
  <c r="U101" i="17"/>
  <c r="S101" i="17"/>
  <c r="T101" i="17" s="1"/>
  <c r="U100" i="17"/>
  <c r="S100" i="17"/>
  <c r="T100" i="17" s="1"/>
  <c r="U99" i="17"/>
  <c r="S99" i="17"/>
  <c r="T99" i="17" s="1"/>
  <c r="U98" i="17"/>
  <c r="S98" i="17"/>
  <c r="T98" i="17" s="1"/>
  <c r="U97" i="17"/>
  <c r="S97" i="17"/>
  <c r="T97" i="17" s="1"/>
  <c r="U96" i="17"/>
  <c r="S96" i="17"/>
  <c r="T96" i="17" s="1"/>
  <c r="U95" i="17"/>
  <c r="S95" i="17"/>
  <c r="T95" i="17" s="1"/>
  <c r="CL94" i="17"/>
  <c r="CC94" i="17"/>
  <c r="CE94" i="17" s="1"/>
  <c r="U94" i="17"/>
  <c r="T94" i="17"/>
  <c r="S94" i="17"/>
  <c r="CL93" i="17"/>
  <c r="CC93" i="17"/>
  <c r="CE93" i="17" s="1"/>
  <c r="U93" i="17"/>
  <c r="S93" i="17"/>
  <c r="T93" i="17" s="1"/>
  <c r="CL92" i="17"/>
  <c r="CC92" i="17"/>
  <c r="CE92" i="17" s="1"/>
  <c r="U92" i="17"/>
  <c r="S92" i="17"/>
  <c r="T92" i="17" s="1"/>
  <c r="CL91" i="17"/>
  <c r="CC91" i="17"/>
  <c r="CE91" i="17" s="1"/>
  <c r="U91" i="17"/>
  <c r="S91" i="17"/>
  <c r="T91" i="17" s="1"/>
  <c r="CL90" i="17"/>
  <c r="CC90" i="17"/>
  <c r="CE90" i="17" s="1"/>
  <c r="U90" i="17"/>
  <c r="S90" i="17"/>
  <c r="T90" i="17" s="1"/>
  <c r="CL89" i="17"/>
  <c r="CC89" i="17"/>
  <c r="CE89" i="17" s="1"/>
  <c r="U89" i="17"/>
  <c r="S89" i="17"/>
  <c r="T89" i="17" s="1"/>
  <c r="U88" i="17"/>
  <c r="S88" i="17"/>
  <c r="T88" i="17" s="1"/>
  <c r="U87" i="17"/>
  <c r="S87" i="17"/>
  <c r="T87" i="17" s="1"/>
  <c r="U86" i="17"/>
  <c r="S86" i="17"/>
  <c r="T86" i="17" s="1"/>
  <c r="U85" i="17"/>
  <c r="S85" i="17"/>
  <c r="T85" i="17" s="1"/>
  <c r="U84" i="17"/>
  <c r="S84" i="17"/>
  <c r="T84" i="17" s="1"/>
  <c r="U83" i="17"/>
  <c r="S83" i="17"/>
  <c r="T83" i="17" s="1"/>
  <c r="U82" i="17"/>
  <c r="S82" i="17"/>
  <c r="T82" i="17" s="1"/>
  <c r="U81" i="17"/>
  <c r="S81" i="17"/>
  <c r="T81" i="17" s="1"/>
  <c r="U80" i="17"/>
  <c r="S80" i="17"/>
  <c r="T80" i="17" s="1"/>
  <c r="U79" i="17"/>
  <c r="S79" i="17"/>
  <c r="T79" i="17" s="1"/>
  <c r="U78" i="17"/>
  <c r="S78" i="17"/>
  <c r="T78" i="17" s="1"/>
  <c r="U77" i="17"/>
  <c r="S77" i="17"/>
  <c r="T77" i="17" s="1"/>
  <c r="U76" i="17"/>
  <c r="S76" i="17"/>
  <c r="T76" i="17" s="1"/>
  <c r="U75" i="17"/>
  <c r="S75" i="17"/>
  <c r="T75" i="17" s="1"/>
  <c r="U74" i="17"/>
  <c r="S74" i="17"/>
  <c r="T74" i="17" s="1"/>
  <c r="V74" i="17" s="1"/>
  <c r="U73" i="17"/>
  <c r="S73" i="17"/>
  <c r="T73" i="17" s="1"/>
  <c r="U72" i="17"/>
  <c r="S72" i="17"/>
  <c r="T72" i="17" s="1"/>
  <c r="U71" i="17"/>
  <c r="S71" i="17"/>
  <c r="T71" i="17" s="1"/>
  <c r="U70" i="17"/>
  <c r="S70" i="17"/>
  <c r="T70" i="17" s="1"/>
  <c r="U69" i="17"/>
  <c r="S69" i="17"/>
  <c r="T69" i="17" s="1"/>
  <c r="U68" i="17"/>
  <c r="S68" i="17"/>
  <c r="T68" i="17" s="1"/>
  <c r="U67" i="17"/>
  <c r="S67" i="17"/>
  <c r="T67" i="17" s="1"/>
  <c r="U66" i="17"/>
  <c r="S66" i="17"/>
  <c r="T66" i="17" s="1"/>
  <c r="V66" i="17" s="1"/>
  <c r="U65" i="17"/>
  <c r="S65" i="17"/>
  <c r="T65" i="17" s="1"/>
  <c r="U64" i="17"/>
  <c r="S64" i="17"/>
  <c r="T64" i="17" s="1"/>
  <c r="U63" i="17"/>
  <c r="S63" i="17"/>
  <c r="T63" i="17" s="1"/>
  <c r="U62" i="17"/>
  <c r="S62" i="17"/>
  <c r="T62" i="17" s="1"/>
  <c r="U61" i="17"/>
  <c r="S61" i="17"/>
  <c r="T61" i="17" s="1"/>
  <c r="U60" i="17"/>
  <c r="S60" i="17"/>
  <c r="T60" i="17" s="1"/>
  <c r="U59" i="17"/>
  <c r="S59" i="17"/>
  <c r="T59" i="17" s="1"/>
  <c r="U58" i="17"/>
  <c r="S58" i="17"/>
  <c r="T58" i="17" s="1"/>
  <c r="U57" i="17"/>
  <c r="S57" i="17"/>
  <c r="T57" i="17" s="1"/>
  <c r="U56" i="17"/>
  <c r="S56" i="17"/>
  <c r="T56" i="17" s="1"/>
  <c r="U55" i="17"/>
  <c r="S55" i="17"/>
  <c r="T55" i="17" s="1"/>
  <c r="U54" i="17"/>
  <c r="S54" i="17"/>
  <c r="T54" i="17" s="1"/>
  <c r="U53" i="17"/>
  <c r="S53" i="17"/>
  <c r="T53" i="17" s="1"/>
  <c r="U52" i="17"/>
  <c r="S52" i="17"/>
  <c r="T52" i="17" s="1"/>
  <c r="U51" i="17"/>
  <c r="S51" i="17"/>
  <c r="T51" i="17" s="1"/>
  <c r="U50" i="17"/>
  <c r="S50" i="17"/>
  <c r="T50" i="17" s="1"/>
  <c r="U49" i="17"/>
  <c r="S49" i="17"/>
  <c r="T49" i="17" s="1"/>
  <c r="U48" i="17"/>
  <c r="S48" i="17"/>
  <c r="T48" i="17" s="1"/>
  <c r="U47" i="17"/>
  <c r="S47" i="17"/>
  <c r="T47" i="17" s="1"/>
  <c r="U46" i="17"/>
  <c r="S46" i="17"/>
  <c r="T46" i="17" s="1"/>
  <c r="U45" i="17"/>
  <c r="S45" i="17"/>
  <c r="T45" i="17" s="1"/>
  <c r="U44" i="17"/>
  <c r="S44" i="17"/>
  <c r="T44" i="17" s="1"/>
  <c r="U43" i="17"/>
  <c r="S43" i="17"/>
  <c r="T43" i="17" s="1"/>
  <c r="U42" i="17"/>
  <c r="S42" i="17"/>
  <c r="T42" i="17" s="1"/>
  <c r="U41" i="17"/>
  <c r="S41" i="17"/>
  <c r="T41" i="17" s="1"/>
  <c r="U40" i="17"/>
  <c r="S40" i="17"/>
  <c r="T40" i="17" s="1"/>
  <c r="U39" i="17"/>
  <c r="S39" i="17"/>
  <c r="T39" i="17" s="1"/>
  <c r="U38" i="17"/>
  <c r="S38" i="17"/>
  <c r="T38" i="17" s="1"/>
  <c r="U37" i="17"/>
  <c r="S37" i="17"/>
  <c r="T37" i="17" s="1"/>
  <c r="U36" i="17"/>
  <c r="S36" i="17"/>
  <c r="T36" i="17" s="1"/>
  <c r="U35" i="17"/>
  <c r="S35" i="17"/>
  <c r="T35" i="17" s="1"/>
  <c r="U34" i="17"/>
  <c r="S34" i="17"/>
  <c r="T34" i="17" s="1"/>
  <c r="U33" i="17"/>
  <c r="S33" i="17"/>
  <c r="T33" i="17" s="1"/>
  <c r="U32" i="17"/>
  <c r="S32" i="17"/>
  <c r="T32" i="17" s="1"/>
  <c r="U31" i="17"/>
  <c r="S31" i="17"/>
  <c r="T31" i="17" s="1"/>
  <c r="CL30" i="17"/>
  <c r="CC30" i="17"/>
  <c r="CE30" i="17" s="1"/>
  <c r="U30" i="17"/>
  <c r="S30" i="17"/>
  <c r="T30" i="17" s="1"/>
  <c r="V30" i="17" s="1"/>
  <c r="CL29" i="17"/>
  <c r="CC29" i="17"/>
  <c r="CE29" i="17" s="1"/>
  <c r="U29" i="17"/>
  <c r="S29" i="17"/>
  <c r="T29" i="17" s="1"/>
  <c r="V29" i="17" s="1"/>
  <c r="CL28" i="17"/>
  <c r="CC28" i="17"/>
  <c r="CE28" i="17" s="1"/>
  <c r="U28" i="17"/>
  <c r="S28" i="17"/>
  <c r="T28" i="17" s="1"/>
  <c r="CL27" i="17"/>
  <c r="CC27" i="17"/>
  <c r="CE27" i="17" s="1"/>
  <c r="U27" i="17"/>
  <c r="S27" i="17"/>
  <c r="T27" i="17" s="1"/>
  <c r="CL26" i="17"/>
  <c r="CC26" i="17"/>
  <c r="CE26" i="17" s="1"/>
  <c r="U26" i="17"/>
  <c r="S26" i="17"/>
  <c r="T26" i="17" s="1"/>
  <c r="CL25" i="17"/>
  <c r="CC25" i="17"/>
  <c r="CE25" i="17" s="1"/>
  <c r="U25" i="17"/>
  <c r="S25" i="17"/>
  <c r="T25" i="17" s="1"/>
  <c r="CL24" i="17"/>
  <c r="CC24" i="17"/>
  <c r="CE24" i="17" s="1"/>
  <c r="U24" i="17"/>
  <c r="S24" i="17"/>
  <c r="T24" i="17" s="1"/>
  <c r="CL23" i="17"/>
  <c r="CC23" i="17"/>
  <c r="CE23" i="17" s="1"/>
  <c r="U23" i="17"/>
  <c r="S23" i="17"/>
  <c r="T23" i="17" s="1"/>
  <c r="CL22" i="17"/>
  <c r="CC22" i="17"/>
  <c r="CE22" i="17" s="1"/>
  <c r="U22" i="17"/>
  <c r="S22" i="17"/>
  <c r="T22" i="17" s="1"/>
  <c r="CL21" i="17"/>
  <c r="CC21" i="17"/>
  <c r="CE21" i="17" s="1"/>
  <c r="U21" i="17"/>
  <c r="S21" i="17"/>
  <c r="T21" i="17" s="1"/>
  <c r="CL20" i="17"/>
  <c r="CC20" i="17"/>
  <c r="CE20" i="17" s="1"/>
  <c r="U20" i="17"/>
  <c r="S20" i="17"/>
  <c r="T20" i="17" s="1"/>
  <c r="CL19" i="17"/>
  <c r="CC19" i="17"/>
  <c r="CE19" i="17" s="1"/>
  <c r="U19" i="17"/>
  <c r="S19" i="17"/>
  <c r="T19" i="17" s="1"/>
  <c r="CL18" i="17"/>
  <c r="CC18" i="17"/>
  <c r="CE18" i="17" s="1"/>
  <c r="U18" i="17"/>
  <c r="S18" i="17"/>
  <c r="T18" i="17" s="1"/>
  <c r="CL17" i="17"/>
  <c r="CC17" i="17"/>
  <c r="CE17" i="17" s="1"/>
  <c r="U17" i="17"/>
  <c r="S17" i="17"/>
  <c r="T17" i="17" s="1"/>
  <c r="CL16" i="17"/>
  <c r="CC16" i="17"/>
  <c r="CE16" i="17" s="1"/>
  <c r="U16" i="17"/>
  <c r="S16" i="17"/>
  <c r="T16" i="17" s="1"/>
  <c r="CL15" i="17"/>
  <c r="CC15" i="17"/>
  <c r="CE15" i="17" s="1"/>
  <c r="U15" i="17"/>
  <c r="S15" i="17"/>
  <c r="T15" i="17" s="1"/>
  <c r="CL14" i="17"/>
  <c r="CC14" i="17"/>
  <c r="CE14" i="17" s="1"/>
  <c r="U14" i="17"/>
  <c r="S14" i="17"/>
  <c r="T14" i="17" s="1"/>
  <c r="CL13" i="17"/>
  <c r="CC13" i="17"/>
  <c r="CE13" i="17" s="1"/>
  <c r="U13" i="17"/>
  <c r="S13" i="17"/>
  <c r="T13" i="17" s="1"/>
  <c r="CN12" i="17"/>
  <c r="CL12" i="17"/>
  <c r="CC12" i="17"/>
  <c r="CE12" i="17" s="1"/>
  <c r="U12" i="17"/>
  <c r="S12" i="17"/>
  <c r="T12" i="17" s="1"/>
  <c r="CL11" i="17"/>
  <c r="CC11" i="17"/>
  <c r="CE11" i="17" s="1"/>
  <c r="U11" i="17"/>
  <c r="S11" i="17"/>
  <c r="T11" i="17" s="1"/>
  <c r="CN10" i="17"/>
  <c r="CL10" i="17"/>
  <c r="CC10" i="17"/>
  <c r="CE10" i="17" s="1"/>
  <c r="U10" i="17"/>
  <c r="S10" i="17"/>
  <c r="T10" i="17" s="1"/>
  <c r="CL9" i="17"/>
  <c r="CC9" i="17"/>
  <c r="CE9" i="17" s="1"/>
  <c r="U9" i="17"/>
  <c r="S9" i="17"/>
  <c r="T9" i="17" s="1"/>
  <c r="CL8" i="17"/>
  <c r="CN8" i="17" s="1"/>
  <c r="CG8" i="17"/>
  <c r="CC8" i="17"/>
  <c r="CE8" i="17" s="1"/>
  <c r="U8" i="17"/>
  <c r="S8" i="17"/>
  <c r="T8" i="17" s="1"/>
  <c r="V10" i="17" l="1"/>
  <c r="V94" i="17"/>
  <c r="V43" i="19"/>
  <c r="V58" i="19"/>
  <c r="V77" i="19"/>
  <c r="V98" i="19"/>
  <c r="V102" i="19"/>
  <c r="V106" i="19"/>
  <c r="V110" i="19"/>
  <c r="V114" i="19"/>
  <c r="V34" i="20"/>
  <c r="V38" i="20"/>
  <c r="V42" i="20"/>
  <c r="V46" i="20"/>
  <c r="V50" i="20"/>
  <c r="V54" i="20"/>
  <c r="V58" i="20"/>
  <c r="V155" i="20"/>
  <c r="V170" i="20"/>
  <c r="V200" i="20"/>
  <c r="V29" i="21"/>
  <c r="V55" i="21"/>
  <c r="V85" i="21"/>
  <c r="V11" i="22"/>
  <c r="V158" i="22"/>
  <c r="V95" i="23"/>
  <c r="V99" i="23"/>
  <c r="V166" i="23"/>
  <c r="V180" i="23"/>
  <c r="V184" i="23"/>
  <c r="V188" i="23"/>
  <c r="V192" i="23"/>
  <c r="V196" i="23"/>
  <c r="V45" i="24"/>
  <c r="V60" i="24"/>
  <c r="V79" i="24"/>
  <c r="V155" i="24"/>
  <c r="V174" i="24"/>
  <c r="V200" i="24"/>
  <c r="V41" i="25"/>
  <c r="V71" i="25"/>
  <c r="V86" i="25"/>
  <c r="V175" i="25"/>
  <c r="V14" i="17"/>
  <c r="V154" i="17"/>
  <c r="V162" i="17"/>
  <c r="V198" i="17"/>
  <c r="V24" i="19"/>
  <c r="V59" i="19"/>
  <c r="V74" i="19"/>
  <c r="V95" i="19"/>
  <c r="V99" i="19"/>
  <c r="V103" i="19"/>
  <c r="V107" i="19"/>
  <c r="V111" i="19"/>
  <c r="V174" i="19"/>
  <c r="V200" i="19"/>
  <c r="V31" i="20"/>
  <c r="V35" i="20"/>
  <c r="V39" i="20"/>
  <c r="V43" i="20"/>
  <c r="V47" i="20"/>
  <c r="V51" i="20"/>
  <c r="V55" i="20"/>
  <c r="V59" i="20"/>
  <c r="V171" i="20"/>
  <c r="V71" i="21"/>
  <c r="V103" i="21"/>
  <c r="V185" i="21"/>
  <c r="V155" i="22"/>
  <c r="V174" i="22"/>
  <c r="V200" i="22"/>
  <c r="V10" i="23"/>
  <c r="V19" i="23"/>
  <c r="V21" i="23"/>
  <c r="V96" i="23"/>
  <c r="V163" i="23"/>
  <c r="V181" i="23"/>
  <c r="V185" i="23"/>
  <c r="V189" i="23"/>
  <c r="V193" i="23"/>
  <c r="V61" i="24"/>
  <c r="V76" i="24"/>
  <c r="V156" i="24"/>
  <c r="V171" i="24"/>
  <c r="V23" i="25"/>
  <c r="V25" i="25"/>
  <c r="V38" i="25"/>
  <c r="V57" i="25"/>
  <c r="V87" i="25"/>
  <c r="V168" i="25"/>
  <c r="V197" i="25"/>
  <c r="V199" i="25"/>
  <c r="V142" i="25"/>
  <c r="V143" i="25"/>
  <c r="V144" i="25"/>
  <c r="V145" i="25"/>
  <c r="V146" i="25"/>
  <c r="V147" i="25"/>
  <c r="V148" i="25"/>
  <c r="V149" i="25"/>
  <c r="V150" i="25"/>
  <c r="V151" i="25"/>
  <c r="V152" i="25"/>
  <c r="V153" i="25"/>
  <c r="V154" i="25"/>
  <c r="V155" i="25"/>
  <c r="V156" i="25"/>
  <c r="V157" i="25"/>
  <c r="V158" i="25"/>
  <c r="V159" i="25"/>
  <c r="V160" i="25"/>
  <c r="V161" i="25"/>
  <c r="V162" i="25"/>
  <c r="V163" i="25"/>
  <c r="V164" i="25"/>
  <c r="V171" i="25"/>
  <c r="V172" i="25"/>
  <c r="V178" i="25"/>
  <c r="V179" i="25"/>
  <c r="V180" i="25"/>
  <c r="V181" i="25"/>
  <c r="V182" i="25"/>
  <c r="V183" i="25"/>
  <c r="V184" i="25"/>
  <c r="V185" i="25"/>
  <c r="V186" i="25"/>
  <c r="V187" i="25"/>
  <c r="V188" i="25"/>
  <c r="V189" i="25"/>
  <c r="V190" i="25"/>
  <c r="V191" i="25"/>
  <c r="V192" i="25"/>
  <c r="V193" i="25"/>
  <c r="V194" i="25"/>
  <c r="V195" i="25"/>
  <c r="V19" i="25"/>
  <c r="V27" i="25"/>
  <c r="V34" i="25"/>
  <c r="V35" i="25"/>
  <c r="V42" i="25"/>
  <c r="V43" i="25"/>
  <c r="V50" i="25"/>
  <c r="V51" i="25"/>
  <c r="V58" i="25"/>
  <c r="V59" i="25"/>
  <c r="V66" i="25"/>
  <c r="V67" i="25"/>
  <c r="V74" i="25"/>
  <c r="V75" i="25"/>
  <c r="V82" i="25"/>
  <c r="V83" i="25"/>
  <c r="V91" i="25"/>
  <c r="V92" i="25"/>
  <c r="V26" i="24"/>
  <c r="V104" i="24"/>
  <c r="V105" i="24"/>
  <c r="V106" i="24"/>
  <c r="V107" i="24"/>
  <c r="V108" i="24"/>
  <c r="V109" i="24"/>
  <c r="V110" i="24"/>
  <c r="V152" i="24"/>
  <c r="V159" i="24"/>
  <c r="V160" i="24"/>
  <c r="V167" i="24"/>
  <c r="V168" i="24"/>
  <c r="V175" i="24"/>
  <c r="V176" i="24"/>
  <c r="V198" i="24"/>
  <c r="V199" i="24"/>
  <c r="V48" i="24"/>
  <c r="V49" i="24"/>
  <c r="V56" i="24"/>
  <c r="V57" i="24"/>
  <c r="V64" i="24"/>
  <c r="V65" i="24"/>
  <c r="V72" i="24"/>
  <c r="V73" i="24"/>
  <c r="V80" i="24"/>
  <c r="V81" i="24"/>
  <c r="V92" i="24"/>
  <c r="V25" i="23"/>
  <c r="V26" i="23"/>
  <c r="V91" i="23"/>
  <c r="V92" i="23"/>
  <c r="V197" i="23"/>
  <c r="V152" i="23"/>
  <c r="V159" i="23"/>
  <c r="V160" i="23"/>
  <c r="V167" i="23"/>
  <c r="V168" i="23"/>
  <c r="V175" i="23"/>
  <c r="V176" i="23"/>
  <c r="V15" i="22"/>
  <c r="V16" i="22"/>
  <c r="V18" i="22"/>
  <c r="V26" i="22"/>
  <c r="V92" i="22"/>
  <c r="V197" i="22"/>
  <c r="V152" i="22"/>
  <c r="V159" i="22"/>
  <c r="V160" i="22"/>
  <c r="V167" i="22"/>
  <c r="V168" i="22"/>
  <c r="V175" i="22"/>
  <c r="V176" i="22"/>
  <c r="V15" i="21"/>
  <c r="V16" i="21"/>
  <c r="V25" i="21"/>
  <c r="V26" i="21"/>
  <c r="V56" i="21"/>
  <c r="V57" i="21"/>
  <c r="V64" i="21"/>
  <c r="V65" i="21"/>
  <c r="V72" i="21"/>
  <c r="V73" i="21"/>
  <c r="V80" i="21"/>
  <c r="V81" i="21"/>
  <c r="V88" i="21"/>
  <c r="V89" i="21"/>
  <c r="V96" i="21"/>
  <c r="V97" i="21"/>
  <c r="V104" i="21"/>
  <c r="V105" i="21"/>
  <c r="V178" i="21"/>
  <c r="V179" i="21"/>
  <c r="V186" i="21"/>
  <c r="V187" i="21"/>
  <c r="V194" i="21"/>
  <c r="V195" i="21"/>
  <c r="V15" i="20"/>
  <c r="V16" i="20"/>
  <c r="V27" i="20"/>
  <c r="V28" i="20"/>
  <c r="V91" i="20"/>
  <c r="V92" i="20"/>
  <c r="V158" i="20"/>
  <c r="V159" i="20"/>
  <c r="V166" i="20"/>
  <c r="V167" i="20"/>
  <c r="V174" i="20"/>
  <c r="V175" i="20"/>
  <c r="V199" i="20"/>
  <c r="V18" i="19"/>
  <c r="V19" i="19"/>
  <c r="V20" i="19"/>
  <c r="V21" i="19"/>
  <c r="V31" i="19"/>
  <c r="V38" i="19"/>
  <c r="V39" i="19"/>
  <c r="V46" i="19"/>
  <c r="V47" i="19"/>
  <c r="V54" i="19"/>
  <c r="V55" i="19"/>
  <c r="V62" i="19"/>
  <c r="V63" i="19"/>
  <c r="V70" i="19"/>
  <c r="V71" i="19"/>
  <c r="V78" i="19"/>
  <c r="V79" i="19"/>
  <c r="V91" i="19"/>
  <c r="V92" i="19"/>
  <c r="V115" i="19"/>
  <c r="V116" i="19"/>
  <c r="V117" i="19"/>
  <c r="V118" i="19"/>
  <c r="V119" i="19"/>
  <c r="V120" i="19"/>
  <c r="V121" i="19"/>
  <c r="V122" i="19"/>
  <c r="V123" i="19"/>
  <c r="V124" i="19"/>
  <c r="V125" i="19"/>
  <c r="V126" i="19"/>
  <c r="V127" i="19"/>
  <c r="V128" i="19"/>
  <c r="V129" i="19"/>
  <c r="V130" i="19"/>
  <c r="V131" i="19"/>
  <c r="V132" i="19"/>
  <c r="V133" i="19"/>
  <c r="V134" i="19"/>
  <c r="V135" i="19"/>
  <c r="V136" i="19"/>
  <c r="V137" i="19"/>
  <c r="V138" i="19"/>
  <c r="V139" i="19"/>
  <c r="V140" i="19"/>
  <c r="V141" i="19"/>
  <c r="V142" i="19"/>
  <c r="V143" i="19"/>
  <c r="V144" i="19"/>
  <c r="V145" i="19"/>
  <c r="V146" i="19"/>
  <c r="V147" i="19"/>
  <c r="V148" i="19"/>
  <c r="V149" i="19"/>
  <c r="V150" i="19"/>
  <c r="V151" i="19"/>
  <c r="V152" i="19"/>
  <c r="V153" i="19"/>
  <c r="V154" i="19"/>
  <c r="V155" i="19"/>
  <c r="V156" i="19"/>
  <c r="V157" i="19"/>
  <c r="V158" i="19"/>
  <c r="V159" i="19"/>
  <c r="V160" i="19"/>
  <c r="V167" i="19"/>
  <c r="V168" i="19"/>
  <c r="V175" i="19"/>
  <c r="V176" i="19"/>
  <c r="V198" i="19"/>
  <c r="V199" i="19"/>
  <c r="V12" i="17"/>
  <c r="V75" i="17"/>
  <c r="V76" i="17"/>
  <c r="V78" i="17"/>
  <c r="V82" i="17"/>
  <c r="V163" i="17"/>
  <c r="V164" i="17"/>
  <c r="V166" i="17"/>
  <c r="V170" i="17"/>
  <c r="V199" i="17"/>
  <c r="V184" i="17"/>
  <c r="V185" i="17"/>
  <c r="V186" i="17"/>
  <c r="V187" i="17"/>
  <c r="V188" i="17"/>
  <c r="V189" i="17"/>
  <c r="V190" i="17"/>
  <c r="V191" i="17"/>
  <c r="V192" i="17"/>
  <c r="V193" i="17"/>
  <c r="V194" i="17"/>
  <c r="V195" i="17"/>
  <c r="V11" i="17"/>
  <c r="V21" i="17"/>
  <c r="V22" i="17"/>
  <c r="V67" i="17"/>
  <c r="V68" i="17"/>
  <c r="V70" i="17"/>
  <c r="V83" i="17"/>
  <c r="V84" i="17"/>
  <c r="V90" i="17"/>
  <c r="V155" i="17"/>
  <c r="V156" i="17"/>
  <c r="V158" i="17"/>
  <c r="V171" i="17"/>
  <c r="V172" i="17"/>
  <c r="V174" i="17"/>
  <c r="V11" i="19"/>
  <c r="V12" i="19"/>
  <c r="V22" i="19"/>
  <c r="V23" i="19"/>
  <c r="V32" i="19"/>
  <c r="V36" i="19"/>
  <c r="V40" i="19"/>
  <c r="V44" i="19"/>
  <c r="V48" i="19"/>
  <c r="V52" i="19"/>
  <c r="V56" i="19"/>
  <c r="V60" i="19"/>
  <c r="V64" i="19"/>
  <c r="V68" i="19"/>
  <c r="V72" i="19"/>
  <c r="V76" i="19"/>
  <c r="V80" i="19"/>
  <c r="V90" i="19"/>
  <c r="V94" i="19"/>
  <c r="V161" i="19"/>
  <c r="V165" i="19"/>
  <c r="V169" i="19"/>
  <c r="V173" i="19"/>
  <c r="V177" i="19"/>
  <c r="V193" i="19"/>
  <c r="V194" i="19"/>
  <c r="V195" i="19"/>
  <c r="V196" i="19"/>
  <c r="V197" i="19"/>
  <c r="V9" i="20"/>
  <c r="V10" i="20"/>
  <c r="V13" i="20"/>
  <c r="V14" i="20"/>
  <c r="V19" i="20"/>
  <c r="V20" i="20"/>
  <c r="V22" i="20"/>
  <c r="V25" i="20"/>
  <c r="V26" i="20"/>
  <c r="V29" i="20"/>
  <c r="V30" i="20"/>
  <c r="V137" i="20"/>
  <c r="V138" i="20"/>
  <c r="V139" i="20"/>
  <c r="V140" i="20"/>
  <c r="V141" i="20"/>
  <c r="V142" i="20"/>
  <c r="V143" i="20"/>
  <c r="V144" i="20"/>
  <c r="V145" i="20"/>
  <c r="V146" i="20"/>
  <c r="V147" i="20"/>
  <c r="V148" i="20"/>
  <c r="V149" i="20"/>
  <c r="V150" i="20"/>
  <c r="V151" i="20"/>
  <c r="V152" i="20"/>
  <c r="V156" i="20"/>
  <c r="V160" i="20"/>
  <c r="V164" i="20"/>
  <c r="V168" i="20"/>
  <c r="V172" i="20"/>
  <c r="V176" i="20"/>
  <c r="V60" i="20"/>
  <c r="V61" i="20"/>
  <c r="V62" i="20"/>
  <c r="V63" i="20"/>
  <c r="V64" i="20"/>
  <c r="V65" i="20"/>
  <c r="V66" i="20"/>
  <c r="V67" i="20"/>
  <c r="V68" i="20"/>
  <c r="V69" i="20"/>
  <c r="V70" i="20"/>
  <c r="V71" i="20"/>
  <c r="V72" i="20"/>
  <c r="V73" i="20"/>
  <c r="V74" i="20"/>
  <c r="V75" i="20"/>
  <c r="V76" i="20"/>
  <c r="V77" i="20"/>
  <c r="V78" i="20"/>
  <c r="V79" i="20"/>
  <c r="V80" i="20"/>
  <c r="V81" i="20"/>
  <c r="V82" i="20"/>
  <c r="V83" i="20"/>
  <c r="V84" i="20"/>
  <c r="V85" i="20"/>
  <c r="V86" i="20"/>
  <c r="V90" i="20"/>
  <c r="V94" i="20"/>
  <c r="V9" i="21"/>
  <c r="V10" i="21"/>
  <c r="V13" i="21"/>
  <c r="V14" i="21"/>
  <c r="V19" i="21"/>
  <c r="V23" i="21"/>
  <c r="V24" i="21"/>
  <c r="V27" i="21"/>
  <c r="V28" i="21"/>
  <c r="V31" i="21"/>
  <c r="V32" i="21"/>
  <c r="V33" i="21"/>
  <c r="V34" i="21"/>
  <c r="V35" i="21"/>
  <c r="V36" i="21"/>
  <c r="V37" i="21"/>
  <c r="V38" i="21"/>
  <c r="V39" i="21"/>
  <c r="V40" i="21"/>
  <c r="V41" i="21"/>
  <c r="V42" i="21"/>
  <c r="V43" i="21"/>
  <c r="V44" i="21"/>
  <c r="V45" i="21"/>
  <c r="V46" i="21"/>
  <c r="V47" i="21"/>
  <c r="V48" i="21"/>
  <c r="V49" i="21"/>
  <c r="V50" i="21"/>
  <c r="V51" i="21"/>
  <c r="V52" i="21"/>
  <c r="V53" i="21"/>
  <c r="V54" i="21"/>
  <c r="V58" i="21"/>
  <c r="V62" i="21"/>
  <c r="V66" i="21"/>
  <c r="V70" i="21"/>
  <c r="V74" i="21"/>
  <c r="V78" i="21"/>
  <c r="V82" i="21"/>
  <c r="V86" i="21"/>
  <c r="V98" i="21"/>
  <c r="V102" i="21"/>
  <c r="V106" i="21"/>
  <c r="V180" i="21"/>
  <c r="V184" i="21"/>
  <c r="V188" i="21"/>
  <c r="V192" i="21"/>
  <c r="V196" i="21"/>
  <c r="V198" i="21"/>
  <c r="V9" i="22"/>
  <c r="V10" i="22"/>
  <c r="V13" i="22"/>
  <c r="V14" i="22"/>
  <c r="V198" i="22"/>
  <c r="V13" i="23"/>
  <c r="V14" i="23"/>
  <c r="V23" i="23"/>
  <c r="V24" i="23"/>
  <c r="V27" i="23"/>
  <c r="V28" i="23"/>
  <c r="V31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45" i="23"/>
  <c r="V46" i="23"/>
  <c r="V47" i="23"/>
  <c r="V48" i="23"/>
  <c r="V49" i="23"/>
  <c r="V50" i="23"/>
  <c r="V51" i="23"/>
  <c r="V52" i="23"/>
  <c r="V53" i="23"/>
  <c r="V54" i="23"/>
  <c r="V55" i="23"/>
  <c r="V56" i="23"/>
  <c r="V57" i="23"/>
  <c r="V58" i="23"/>
  <c r="V59" i="23"/>
  <c r="V60" i="23"/>
  <c r="V61" i="23"/>
  <c r="V62" i="23"/>
  <c r="V63" i="23"/>
  <c r="V64" i="23"/>
  <c r="V65" i="23"/>
  <c r="V66" i="23"/>
  <c r="V67" i="23"/>
  <c r="V68" i="23"/>
  <c r="V69" i="23"/>
  <c r="V70" i="23"/>
  <c r="V71" i="23"/>
  <c r="V72" i="23"/>
  <c r="V73" i="23"/>
  <c r="V74" i="23"/>
  <c r="V75" i="23"/>
  <c r="V76" i="23"/>
  <c r="V77" i="23"/>
  <c r="V78" i="23"/>
  <c r="V79" i="23"/>
  <c r="V80" i="23"/>
  <c r="V81" i="23"/>
  <c r="V82" i="23"/>
  <c r="V83" i="23"/>
  <c r="V84" i="23"/>
  <c r="V85" i="23"/>
  <c r="V86" i="23"/>
  <c r="V87" i="23"/>
  <c r="V88" i="23"/>
  <c r="V90" i="23"/>
  <c r="V94" i="23"/>
  <c r="V153" i="23"/>
  <c r="V157" i="23"/>
  <c r="V161" i="23"/>
  <c r="V165" i="23"/>
  <c r="V169" i="23"/>
  <c r="V173" i="23"/>
  <c r="V177" i="23"/>
  <c r="V198" i="23"/>
  <c r="V199" i="23"/>
  <c r="V197" i="24"/>
  <c r="V12" i="24"/>
  <c r="V46" i="24"/>
  <c r="V50" i="24"/>
  <c r="V54" i="24"/>
  <c r="V58" i="24"/>
  <c r="V62" i="24"/>
  <c r="V66" i="24"/>
  <c r="V70" i="24"/>
  <c r="V74" i="24"/>
  <c r="V78" i="24"/>
  <c r="V82" i="24"/>
  <c r="V90" i="24"/>
  <c r="V94" i="24"/>
  <c r="V153" i="24"/>
  <c r="V157" i="24"/>
  <c r="V161" i="24"/>
  <c r="V165" i="24"/>
  <c r="V169" i="24"/>
  <c r="V173" i="24"/>
  <c r="V177" i="24"/>
  <c r="V11" i="25"/>
  <c r="V12" i="25"/>
  <c r="V32" i="25"/>
  <c r="V36" i="25"/>
  <c r="V40" i="25"/>
  <c r="V44" i="25"/>
  <c r="V48" i="25"/>
  <c r="V52" i="25"/>
  <c r="V56" i="25"/>
  <c r="V60" i="25"/>
  <c r="V64" i="25"/>
  <c r="V68" i="25"/>
  <c r="V72" i="25"/>
  <c r="V76" i="25"/>
  <c r="V80" i="25"/>
  <c r="V84" i="25"/>
  <c r="V90" i="25"/>
  <c r="V94" i="25"/>
  <c r="V165" i="25"/>
  <c r="V169" i="25"/>
  <c r="V173" i="25"/>
  <c r="V177" i="25"/>
  <c r="V196" i="25"/>
  <c r="V11" i="23"/>
  <c r="V15" i="23"/>
  <c r="V16" i="23"/>
  <c r="V17" i="23"/>
  <c r="V18" i="23"/>
  <c r="V10" i="25"/>
  <c r="V14" i="25"/>
  <c r="V9" i="24"/>
  <c r="V13" i="24"/>
  <c r="V15" i="24"/>
  <c r="V12" i="23"/>
  <c r="V12" i="22"/>
  <c r="V20" i="21"/>
  <c r="V12" i="21"/>
  <c r="V17" i="21"/>
  <c r="V18" i="21"/>
  <c r="V12" i="20"/>
  <c r="V17" i="20"/>
  <c r="V18" i="20"/>
  <c r="V21" i="20"/>
  <c r="S201" i="19"/>
  <c r="V10" i="19"/>
  <c r="V14" i="19"/>
  <c r="V16" i="19"/>
  <c r="V17" i="19"/>
  <c r="V9" i="17"/>
  <c r="V13" i="17"/>
  <c r="V15" i="17"/>
  <c r="V17" i="22"/>
  <c r="V19" i="22"/>
  <c r="V21" i="22"/>
  <c r="V23" i="22"/>
  <c r="V25" i="22"/>
  <c r="V27" i="22"/>
  <c r="V29" i="22"/>
  <c r="V31" i="22"/>
  <c r="V32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45" i="22"/>
  <c r="V46" i="22"/>
  <c r="V47" i="22"/>
  <c r="V48" i="22"/>
  <c r="V49" i="22"/>
  <c r="V50" i="22"/>
  <c r="V51" i="22"/>
  <c r="V52" i="22"/>
  <c r="V53" i="22"/>
  <c r="V54" i="22"/>
  <c r="V55" i="22"/>
  <c r="V56" i="22"/>
  <c r="V57" i="22"/>
  <c r="V153" i="22"/>
  <c r="V157" i="22"/>
  <c r="V161" i="22"/>
  <c r="V165" i="22"/>
  <c r="V169" i="22"/>
  <c r="V173" i="22"/>
  <c r="V177" i="22"/>
  <c r="V199" i="22"/>
  <c r="V58" i="22"/>
  <c r="V59" i="22"/>
  <c r="V60" i="22"/>
  <c r="V61" i="22"/>
  <c r="V62" i="22"/>
  <c r="V63" i="22"/>
  <c r="V64" i="22"/>
  <c r="V65" i="22"/>
  <c r="V66" i="22"/>
  <c r="V67" i="22"/>
  <c r="V68" i="22"/>
  <c r="V69" i="22"/>
  <c r="V70" i="22"/>
  <c r="V71" i="22"/>
  <c r="V72" i="22"/>
  <c r="V73" i="22"/>
  <c r="V74" i="22"/>
  <c r="V75" i="22"/>
  <c r="V76" i="22"/>
  <c r="V77" i="22"/>
  <c r="V78" i="22"/>
  <c r="V79" i="22"/>
  <c r="V80" i="22"/>
  <c r="V81" i="22"/>
  <c r="V82" i="22"/>
  <c r="V83" i="22"/>
  <c r="V84" i="22"/>
  <c r="V85" i="22"/>
  <c r="V86" i="22"/>
  <c r="V91" i="22"/>
  <c r="V95" i="22"/>
  <c r="V96" i="22"/>
  <c r="V97" i="22"/>
  <c r="V98" i="22"/>
  <c r="V99" i="22"/>
  <c r="V100" i="22"/>
  <c r="V101" i="22"/>
  <c r="V102" i="22"/>
  <c r="V103" i="22"/>
  <c r="V104" i="22"/>
  <c r="V105" i="22"/>
  <c r="V106" i="22"/>
  <c r="V107" i="22"/>
  <c r="V108" i="22"/>
  <c r="V109" i="22"/>
  <c r="V110" i="22"/>
  <c r="V111" i="22"/>
  <c r="V112" i="22"/>
  <c r="V121" i="22"/>
  <c r="V122" i="22"/>
  <c r="V123" i="22"/>
  <c r="V124" i="22"/>
  <c r="V137" i="22"/>
  <c r="V138" i="22"/>
  <c r="V139" i="22"/>
  <c r="V140" i="22"/>
  <c r="V141" i="22"/>
  <c r="V142" i="22"/>
  <c r="V143" i="22"/>
  <c r="V144" i="22"/>
  <c r="V145" i="22"/>
  <c r="V146" i="22"/>
  <c r="V147" i="22"/>
  <c r="V148" i="22"/>
  <c r="V149" i="22"/>
  <c r="V150" i="22"/>
  <c r="V151" i="22"/>
  <c r="V100" i="23"/>
  <c r="V101" i="23"/>
  <c r="V102" i="23"/>
  <c r="V103" i="23"/>
  <c r="V104" i="23"/>
  <c r="V105" i="23"/>
  <c r="V106" i="23"/>
  <c r="V107" i="23"/>
  <c r="V108" i="23"/>
  <c r="V109" i="23"/>
  <c r="V110" i="23"/>
  <c r="V111" i="23"/>
  <c r="V112" i="23"/>
  <c r="V113" i="23"/>
  <c r="V114" i="23"/>
  <c r="V115" i="23"/>
  <c r="V119" i="23"/>
  <c r="V120" i="23"/>
  <c r="V121" i="23"/>
  <c r="V122" i="23"/>
  <c r="V123" i="23"/>
  <c r="V124" i="23"/>
  <c r="V136" i="23"/>
  <c r="V137" i="23"/>
  <c r="V138" i="23"/>
  <c r="V139" i="23"/>
  <c r="V140" i="23"/>
  <c r="V141" i="23"/>
  <c r="V142" i="23"/>
  <c r="V143" i="23"/>
  <c r="V144" i="23"/>
  <c r="V145" i="23"/>
  <c r="V146" i="23"/>
  <c r="V147" i="23"/>
  <c r="V148" i="23"/>
  <c r="V149" i="23"/>
  <c r="V150" i="23"/>
  <c r="V151" i="23"/>
  <c r="V111" i="24"/>
  <c r="V112" i="24"/>
  <c r="V113" i="24"/>
  <c r="V114" i="24"/>
  <c r="V115" i="24"/>
  <c r="V116" i="24"/>
  <c r="V117" i="24"/>
  <c r="V118" i="24"/>
  <c r="V119" i="24"/>
  <c r="V120" i="24"/>
  <c r="V122" i="24"/>
  <c r="V123" i="24"/>
  <c r="V124" i="24"/>
  <c r="V136" i="24"/>
  <c r="V137" i="24"/>
  <c r="V138" i="24"/>
  <c r="V139" i="24"/>
  <c r="V140" i="24"/>
  <c r="V141" i="24"/>
  <c r="V142" i="24"/>
  <c r="V143" i="24"/>
  <c r="V144" i="24"/>
  <c r="V145" i="24"/>
  <c r="V146" i="24"/>
  <c r="V147" i="24"/>
  <c r="V148" i="24"/>
  <c r="V149" i="24"/>
  <c r="V150" i="24"/>
  <c r="V151" i="24"/>
  <c r="V17" i="24"/>
  <c r="V19" i="24"/>
  <c r="V21" i="24"/>
  <c r="V23" i="24"/>
  <c r="V25" i="24"/>
  <c r="V27" i="24"/>
  <c r="V29" i="24"/>
  <c r="V31" i="24"/>
  <c r="V32" i="24"/>
  <c r="V33" i="24"/>
  <c r="V34" i="24"/>
  <c r="V35" i="24"/>
  <c r="V36" i="24"/>
  <c r="V37" i="24"/>
  <c r="V38" i="24"/>
  <c r="V39" i="24"/>
  <c r="V40" i="24"/>
  <c r="V41" i="24"/>
  <c r="V42" i="24"/>
  <c r="S201" i="25"/>
  <c r="V16" i="25"/>
  <c r="V18" i="25"/>
  <c r="V20" i="25"/>
  <c r="V22" i="25"/>
  <c r="V24" i="25"/>
  <c r="V26" i="25"/>
  <c r="V28" i="25"/>
  <c r="V30" i="25"/>
  <c r="V90" i="21"/>
  <c r="V92" i="21"/>
  <c r="V94" i="21"/>
  <c r="V178" i="20"/>
  <c r="V179" i="20"/>
  <c r="V180" i="20"/>
  <c r="V181" i="20"/>
  <c r="V182" i="20"/>
  <c r="V183" i="20"/>
  <c r="V184" i="20"/>
  <c r="V185" i="20"/>
  <c r="V186" i="20"/>
  <c r="V187" i="20"/>
  <c r="V188" i="20"/>
  <c r="V189" i="20"/>
  <c r="V190" i="20"/>
  <c r="V191" i="20"/>
  <c r="V192" i="20"/>
  <c r="V193" i="20"/>
  <c r="V194" i="20"/>
  <c r="V195" i="20"/>
  <c r="V196" i="20"/>
  <c r="V198" i="20"/>
  <c r="V26" i="19"/>
  <c r="V28" i="19"/>
  <c r="V30" i="19"/>
  <c r="V17" i="17"/>
  <c r="V18" i="17"/>
  <c r="V25" i="17"/>
  <c r="V26" i="17"/>
  <c r="V152" i="17"/>
  <c r="V159" i="17"/>
  <c r="V160" i="17"/>
  <c r="V167" i="17"/>
  <c r="V168" i="17"/>
  <c r="V175" i="17"/>
  <c r="V176" i="17"/>
  <c r="V71" i="17"/>
  <c r="V72" i="17"/>
  <c r="V79" i="17"/>
  <c r="V80" i="17"/>
  <c r="V92" i="17"/>
  <c r="V196" i="17"/>
  <c r="V16" i="17"/>
  <c r="V19" i="17"/>
  <c r="V20" i="17"/>
  <c r="V23" i="17"/>
  <c r="V24" i="17"/>
  <c r="V27" i="17"/>
  <c r="V28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59" i="17"/>
  <c r="V60" i="17"/>
  <c r="V61" i="17"/>
  <c r="V62" i="17"/>
  <c r="V63" i="17"/>
  <c r="V64" i="17"/>
  <c r="V65" i="17"/>
  <c r="V69" i="17"/>
  <c r="V73" i="17"/>
  <c r="V77" i="17"/>
  <c r="V81" i="17"/>
  <c r="V85" i="17"/>
  <c r="V153" i="17"/>
  <c r="V157" i="17"/>
  <c r="V161" i="17"/>
  <c r="V165" i="17"/>
  <c r="V169" i="17"/>
  <c r="V173" i="17"/>
  <c r="V177" i="17"/>
  <c r="V197" i="17"/>
  <c r="V91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21" i="17"/>
  <c r="V122" i="17"/>
  <c r="V123" i="17"/>
  <c r="V124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1" i="17"/>
  <c r="T8" i="25"/>
  <c r="V88" i="25"/>
  <c r="V89" i="25"/>
  <c r="V93" i="25"/>
  <c r="S201" i="24"/>
  <c r="V121" i="24"/>
  <c r="T201" i="24"/>
  <c r="V8" i="24"/>
  <c r="V86" i="24"/>
  <c r="V87" i="24"/>
  <c r="V88" i="24"/>
  <c r="V89" i="24"/>
  <c r="V93" i="24"/>
  <c r="V125" i="24"/>
  <c r="V126" i="24"/>
  <c r="V127" i="24"/>
  <c r="V128" i="24"/>
  <c r="V129" i="24"/>
  <c r="V130" i="24"/>
  <c r="V131" i="24"/>
  <c r="V132" i="24"/>
  <c r="V133" i="24"/>
  <c r="V134" i="24"/>
  <c r="V135" i="24"/>
  <c r="S201" i="23"/>
  <c r="V116" i="23"/>
  <c r="V117" i="23"/>
  <c r="V118" i="23"/>
  <c r="T201" i="23"/>
  <c r="V8" i="23"/>
  <c r="V89" i="23"/>
  <c r="V93" i="23"/>
  <c r="V125" i="23"/>
  <c r="V126" i="23"/>
  <c r="V127" i="23"/>
  <c r="V128" i="23"/>
  <c r="V129" i="23"/>
  <c r="V130" i="23"/>
  <c r="V131" i="23"/>
  <c r="V132" i="23"/>
  <c r="V133" i="23"/>
  <c r="V134" i="23"/>
  <c r="V135" i="23"/>
  <c r="T201" i="22"/>
  <c r="V8" i="22"/>
  <c r="V113" i="22"/>
  <c r="V114" i="22"/>
  <c r="V115" i="22"/>
  <c r="V116" i="22"/>
  <c r="V117" i="22"/>
  <c r="V118" i="22"/>
  <c r="V119" i="22"/>
  <c r="V120" i="22"/>
  <c r="S201" i="22"/>
  <c r="V87" i="22"/>
  <c r="V88" i="22"/>
  <c r="V89" i="22"/>
  <c r="V93" i="22"/>
  <c r="V125" i="22"/>
  <c r="V126" i="22"/>
  <c r="V127" i="22"/>
  <c r="V128" i="22"/>
  <c r="V129" i="22"/>
  <c r="V130" i="22"/>
  <c r="V131" i="22"/>
  <c r="V132" i="22"/>
  <c r="V133" i="22"/>
  <c r="V134" i="22"/>
  <c r="V135" i="22"/>
  <c r="V136" i="22"/>
  <c r="T201" i="21"/>
  <c r="V8" i="21"/>
  <c r="S201" i="21"/>
  <c r="V155" i="21"/>
  <c r="V156" i="21"/>
  <c r="V157" i="21"/>
  <c r="V158" i="21"/>
  <c r="V159" i="21"/>
  <c r="V160" i="21"/>
  <c r="V161" i="21"/>
  <c r="V162" i="21"/>
  <c r="V163" i="21"/>
  <c r="V164" i="21"/>
  <c r="V165" i="21"/>
  <c r="V166" i="21"/>
  <c r="V167" i="21"/>
  <c r="V168" i="21"/>
  <c r="V169" i="21"/>
  <c r="V170" i="21"/>
  <c r="V171" i="21"/>
  <c r="V172" i="21"/>
  <c r="V173" i="21"/>
  <c r="V174" i="21"/>
  <c r="V175" i="21"/>
  <c r="V176" i="21"/>
  <c r="V177" i="21"/>
  <c r="V199" i="21"/>
  <c r="T201" i="20"/>
  <c r="V8" i="20"/>
  <c r="V113" i="20"/>
  <c r="V114" i="20"/>
  <c r="V115" i="20"/>
  <c r="V116" i="20"/>
  <c r="V117" i="20"/>
  <c r="V118" i="20"/>
  <c r="V119" i="20"/>
  <c r="V120" i="20"/>
  <c r="V121" i="20"/>
  <c r="S201" i="20"/>
  <c r="V87" i="20"/>
  <c r="V88" i="20"/>
  <c r="V89" i="20"/>
  <c r="V93" i="20"/>
  <c r="V125" i="20"/>
  <c r="V126" i="20"/>
  <c r="V127" i="20"/>
  <c r="V128" i="20"/>
  <c r="V129" i="20"/>
  <c r="V130" i="20"/>
  <c r="V131" i="20"/>
  <c r="V132" i="20"/>
  <c r="V133" i="20"/>
  <c r="V134" i="20"/>
  <c r="V135" i="20"/>
  <c r="V136" i="20"/>
  <c r="T8" i="19"/>
  <c r="V84" i="19"/>
  <c r="V85" i="19"/>
  <c r="V86" i="19"/>
  <c r="V87" i="19"/>
  <c r="V88" i="19"/>
  <c r="V89" i="19"/>
  <c r="V93" i="19"/>
  <c r="T201" i="17"/>
  <c r="S201" i="17"/>
  <c r="V112" i="17"/>
  <c r="V113" i="17"/>
  <c r="V114" i="17"/>
  <c r="V115" i="17"/>
  <c r="V116" i="17"/>
  <c r="V117" i="17"/>
  <c r="V118" i="17"/>
  <c r="V119" i="17"/>
  <c r="V120" i="17"/>
  <c r="V8" i="17"/>
  <c r="V86" i="17"/>
  <c r="V87" i="17"/>
  <c r="V88" i="17"/>
  <c r="V89" i="17"/>
  <c r="V93" i="17"/>
  <c r="V125" i="17"/>
  <c r="V126" i="17"/>
  <c r="V127" i="17"/>
  <c r="V128" i="17"/>
  <c r="V129" i="17"/>
  <c r="V130" i="17"/>
  <c r="V131" i="17"/>
  <c r="V132" i="17"/>
  <c r="V133" i="17"/>
  <c r="V134" i="17"/>
  <c r="V135" i="17"/>
  <c r="U195" i="16"/>
  <c r="S195" i="16"/>
  <c r="T195" i="16" s="1"/>
  <c r="U194" i="16"/>
  <c r="S194" i="16"/>
  <c r="T194" i="16" s="1"/>
  <c r="U193" i="16"/>
  <c r="S193" i="16"/>
  <c r="T193" i="16" s="1"/>
  <c r="U192" i="16"/>
  <c r="S192" i="16"/>
  <c r="T192" i="16" s="1"/>
  <c r="U191" i="16"/>
  <c r="S191" i="16"/>
  <c r="T191" i="16" s="1"/>
  <c r="U190" i="16"/>
  <c r="S190" i="16"/>
  <c r="T190" i="16" s="1"/>
  <c r="U189" i="16"/>
  <c r="S189" i="16"/>
  <c r="T189" i="16" s="1"/>
  <c r="U188" i="16"/>
  <c r="S188" i="16"/>
  <c r="T188" i="16" s="1"/>
  <c r="U187" i="16"/>
  <c r="S187" i="16"/>
  <c r="T187" i="16" s="1"/>
  <c r="U186" i="16"/>
  <c r="S186" i="16"/>
  <c r="T186" i="16" s="1"/>
  <c r="U185" i="16"/>
  <c r="S185" i="16"/>
  <c r="T185" i="16" s="1"/>
  <c r="U184" i="16"/>
  <c r="S184" i="16"/>
  <c r="T184" i="16" s="1"/>
  <c r="U183" i="16"/>
  <c r="S183" i="16"/>
  <c r="T183" i="16" s="1"/>
  <c r="U182" i="16"/>
  <c r="S182" i="16"/>
  <c r="T182" i="16" s="1"/>
  <c r="U181" i="16"/>
  <c r="S181" i="16"/>
  <c r="T181" i="16" s="1"/>
  <c r="U180" i="16"/>
  <c r="S180" i="16"/>
  <c r="T180" i="16" s="1"/>
  <c r="U179" i="16"/>
  <c r="S179" i="16"/>
  <c r="T179" i="16" s="1"/>
  <c r="U178" i="16"/>
  <c r="S178" i="16"/>
  <c r="T178" i="16" s="1"/>
  <c r="U176" i="16"/>
  <c r="S176" i="16"/>
  <c r="T176" i="16" s="1"/>
  <c r="U175" i="16"/>
  <c r="S175" i="16"/>
  <c r="T175" i="16" s="1"/>
  <c r="U174" i="16"/>
  <c r="S174" i="16"/>
  <c r="T174" i="16" s="1"/>
  <c r="U173" i="16"/>
  <c r="S173" i="16"/>
  <c r="T173" i="16" s="1"/>
  <c r="U172" i="16"/>
  <c r="S172" i="16"/>
  <c r="T172" i="16" s="1"/>
  <c r="U171" i="16"/>
  <c r="S171" i="16"/>
  <c r="T171" i="16" s="1"/>
  <c r="U170" i="16"/>
  <c r="S170" i="16"/>
  <c r="T170" i="16" s="1"/>
  <c r="U169" i="16"/>
  <c r="S169" i="16"/>
  <c r="T169" i="16" s="1"/>
  <c r="U168" i="16"/>
  <c r="S168" i="16"/>
  <c r="T168" i="16" s="1"/>
  <c r="U167" i="16"/>
  <c r="S167" i="16"/>
  <c r="T167" i="16" s="1"/>
  <c r="U166" i="16"/>
  <c r="S166" i="16"/>
  <c r="T166" i="16" s="1"/>
  <c r="U165" i="16"/>
  <c r="S165" i="16"/>
  <c r="T165" i="16" s="1"/>
  <c r="U164" i="16"/>
  <c r="S164" i="16"/>
  <c r="T164" i="16" s="1"/>
  <c r="U163" i="16"/>
  <c r="S163" i="16"/>
  <c r="T163" i="16" s="1"/>
  <c r="U162" i="16"/>
  <c r="S162" i="16"/>
  <c r="T162" i="16" s="1"/>
  <c r="U161" i="16"/>
  <c r="S161" i="16"/>
  <c r="T161" i="16" s="1"/>
  <c r="U160" i="16"/>
  <c r="S160" i="16"/>
  <c r="T160" i="16" s="1"/>
  <c r="U159" i="16"/>
  <c r="S159" i="16"/>
  <c r="T159" i="16" s="1"/>
  <c r="U158" i="16"/>
  <c r="S158" i="16"/>
  <c r="T158" i="16" s="1"/>
  <c r="U157" i="16"/>
  <c r="S157" i="16"/>
  <c r="T157" i="16" s="1"/>
  <c r="U156" i="16"/>
  <c r="S156" i="16"/>
  <c r="T156" i="16" s="1"/>
  <c r="U155" i="16"/>
  <c r="S155" i="16"/>
  <c r="T155" i="16" s="1"/>
  <c r="U154" i="16"/>
  <c r="S154" i="16"/>
  <c r="T154" i="16" s="1"/>
  <c r="U153" i="16"/>
  <c r="S153" i="16"/>
  <c r="T153" i="16" s="1"/>
  <c r="U152" i="16"/>
  <c r="S152" i="16"/>
  <c r="T152" i="16" s="1"/>
  <c r="U151" i="16"/>
  <c r="S151" i="16"/>
  <c r="T151" i="16" s="1"/>
  <c r="U150" i="16"/>
  <c r="S150" i="16"/>
  <c r="T150" i="16" s="1"/>
  <c r="U149" i="16"/>
  <c r="S149" i="16"/>
  <c r="T149" i="16" s="1"/>
  <c r="U148" i="16"/>
  <c r="S148" i="16"/>
  <c r="T148" i="16" s="1"/>
  <c r="U147" i="16"/>
  <c r="S147" i="16"/>
  <c r="T147" i="16" s="1"/>
  <c r="U146" i="16"/>
  <c r="S146" i="16"/>
  <c r="T146" i="16" s="1"/>
  <c r="U145" i="16"/>
  <c r="S145" i="16"/>
  <c r="T145" i="16" s="1"/>
  <c r="U144" i="16"/>
  <c r="S144" i="16"/>
  <c r="T144" i="16" s="1"/>
  <c r="U143" i="16"/>
  <c r="S143" i="16"/>
  <c r="T143" i="16" s="1"/>
  <c r="U142" i="16"/>
  <c r="S142" i="16"/>
  <c r="T142" i="16" s="1"/>
  <c r="U141" i="16"/>
  <c r="S141" i="16"/>
  <c r="T141" i="16" s="1"/>
  <c r="U140" i="16"/>
  <c r="S140" i="16"/>
  <c r="T140" i="16" s="1"/>
  <c r="U139" i="16"/>
  <c r="S139" i="16"/>
  <c r="T139" i="16" s="1"/>
  <c r="U138" i="16"/>
  <c r="S138" i="16"/>
  <c r="T138" i="16" s="1"/>
  <c r="U137" i="16"/>
  <c r="S137" i="16"/>
  <c r="T137" i="16" s="1"/>
  <c r="U136" i="16"/>
  <c r="S136" i="16"/>
  <c r="T136" i="16" s="1"/>
  <c r="U135" i="16"/>
  <c r="S135" i="16"/>
  <c r="T135" i="16" s="1"/>
  <c r="U134" i="16"/>
  <c r="S134" i="16"/>
  <c r="T134" i="16" s="1"/>
  <c r="U133" i="16"/>
  <c r="S133" i="16"/>
  <c r="T133" i="16" s="1"/>
  <c r="U132" i="16"/>
  <c r="S132" i="16"/>
  <c r="T132" i="16" s="1"/>
  <c r="V132" i="16" s="1"/>
  <c r="U131" i="16"/>
  <c r="S131" i="16"/>
  <c r="T131" i="16" s="1"/>
  <c r="V131" i="16" s="1"/>
  <c r="U130" i="16"/>
  <c r="S130" i="16"/>
  <c r="T130" i="16" s="1"/>
  <c r="V130" i="16" s="1"/>
  <c r="U129" i="16"/>
  <c r="S129" i="16"/>
  <c r="T129" i="16" s="1"/>
  <c r="V129" i="16" s="1"/>
  <c r="U128" i="16"/>
  <c r="S128" i="16"/>
  <c r="T128" i="16" s="1"/>
  <c r="V128" i="16" s="1"/>
  <c r="U127" i="16"/>
  <c r="T127" i="16"/>
  <c r="V127" i="16" s="1"/>
  <c r="S127" i="16"/>
  <c r="U126" i="16"/>
  <c r="S126" i="16"/>
  <c r="T126" i="16" s="1"/>
  <c r="U125" i="16"/>
  <c r="S125" i="16"/>
  <c r="T125" i="16" s="1"/>
  <c r="U124" i="16"/>
  <c r="S124" i="16"/>
  <c r="T124" i="16" s="1"/>
  <c r="U123" i="16"/>
  <c r="S123" i="16"/>
  <c r="T123" i="16" s="1"/>
  <c r="U122" i="16"/>
  <c r="S122" i="16"/>
  <c r="T122" i="16" s="1"/>
  <c r="U121" i="16"/>
  <c r="S121" i="16"/>
  <c r="T121" i="16" s="1"/>
  <c r="U120" i="16"/>
  <c r="S120" i="16"/>
  <c r="T120" i="16" s="1"/>
  <c r="U119" i="16"/>
  <c r="S119" i="16"/>
  <c r="T119" i="16" s="1"/>
  <c r="U118" i="16"/>
  <c r="S118" i="16"/>
  <c r="T118" i="16" s="1"/>
  <c r="U117" i="16"/>
  <c r="S117" i="16"/>
  <c r="T117" i="16" s="1"/>
  <c r="U116" i="16"/>
  <c r="S116" i="16"/>
  <c r="T116" i="16" s="1"/>
  <c r="U115" i="16"/>
  <c r="S115" i="16"/>
  <c r="T115" i="16" s="1"/>
  <c r="U114" i="16"/>
  <c r="S114" i="16"/>
  <c r="T114" i="16" s="1"/>
  <c r="V114" i="16" s="1"/>
  <c r="U113" i="16"/>
  <c r="S113" i="16"/>
  <c r="T113" i="16" s="1"/>
  <c r="V113" i="16" s="1"/>
  <c r="U112" i="16"/>
  <c r="S112" i="16"/>
  <c r="T112" i="16" s="1"/>
  <c r="U111" i="16"/>
  <c r="S111" i="16"/>
  <c r="T111" i="16" s="1"/>
  <c r="U110" i="16"/>
  <c r="S110" i="16"/>
  <c r="T110" i="16" s="1"/>
  <c r="U109" i="16"/>
  <c r="S109" i="16"/>
  <c r="T109" i="16" s="1"/>
  <c r="U108" i="16"/>
  <c r="S108" i="16"/>
  <c r="T108" i="16" s="1"/>
  <c r="U107" i="16"/>
  <c r="S107" i="16"/>
  <c r="T107" i="16" s="1"/>
  <c r="U106" i="16"/>
  <c r="S106" i="16"/>
  <c r="T106" i="16" s="1"/>
  <c r="V106" i="16" s="1"/>
  <c r="U105" i="16"/>
  <c r="S105" i="16"/>
  <c r="T105" i="16" s="1"/>
  <c r="U104" i="16"/>
  <c r="S104" i="16"/>
  <c r="T104" i="16" s="1"/>
  <c r="U103" i="16"/>
  <c r="S103" i="16"/>
  <c r="T103" i="16" s="1"/>
  <c r="V103" i="16" s="1"/>
  <c r="U102" i="16"/>
  <c r="S102" i="16"/>
  <c r="T102" i="16" s="1"/>
  <c r="U101" i="16"/>
  <c r="S101" i="16"/>
  <c r="T101" i="16" s="1"/>
  <c r="V101" i="16" s="1"/>
  <c r="U100" i="16"/>
  <c r="S100" i="16"/>
  <c r="T100" i="16" s="1"/>
  <c r="V100" i="16" s="1"/>
  <c r="U99" i="16"/>
  <c r="T99" i="16"/>
  <c r="V99" i="16" s="1"/>
  <c r="S99" i="16"/>
  <c r="U98" i="16"/>
  <c r="S98" i="16"/>
  <c r="T98" i="16" s="1"/>
  <c r="U97" i="16"/>
  <c r="S97" i="16"/>
  <c r="T97" i="16" s="1"/>
  <c r="U96" i="16"/>
  <c r="S96" i="16"/>
  <c r="T96" i="16" s="1"/>
  <c r="U95" i="16"/>
  <c r="S95" i="16"/>
  <c r="T95" i="16" s="1"/>
  <c r="V117" i="16" l="1"/>
  <c r="V115" i="16"/>
  <c r="V120" i="16"/>
  <c r="V95" i="16"/>
  <c r="V107" i="16"/>
  <c r="V109" i="16"/>
  <c r="V121" i="16"/>
  <c r="V122" i="16"/>
  <c r="V124" i="16"/>
  <c r="V96" i="16"/>
  <c r="V97" i="16"/>
  <c r="V104" i="16"/>
  <c r="V110" i="16"/>
  <c r="V111" i="16"/>
  <c r="V118" i="16"/>
  <c r="V119" i="16"/>
  <c r="V125" i="16"/>
  <c r="V126" i="16"/>
  <c r="V98" i="16"/>
  <c r="V102" i="16"/>
  <c r="V105" i="16"/>
  <c r="V108" i="16"/>
  <c r="V112" i="16"/>
  <c r="V116" i="16"/>
  <c r="V123" i="16"/>
  <c r="V133" i="16"/>
  <c r="V134" i="16"/>
  <c r="V135" i="16"/>
  <c r="V143" i="16"/>
  <c r="V151" i="16"/>
  <c r="V159" i="16"/>
  <c r="V160" i="16"/>
  <c r="V161" i="16"/>
  <c r="V162" i="16"/>
  <c r="V163" i="16"/>
  <c r="V164" i="16"/>
  <c r="V165" i="16"/>
  <c r="V166" i="16"/>
  <c r="V167" i="16"/>
  <c r="V168" i="16"/>
  <c r="V169" i="16"/>
  <c r="V170" i="16"/>
  <c r="V171" i="16"/>
  <c r="V172" i="16"/>
  <c r="V173" i="16"/>
  <c r="V174" i="16"/>
  <c r="V175" i="16"/>
  <c r="V176" i="16"/>
  <c r="V178" i="16"/>
  <c r="V179" i="16"/>
  <c r="V180" i="16"/>
  <c r="V181" i="16"/>
  <c r="V182" i="16"/>
  <c r="V183" i="16"/>
  <c r="V184" i="16"/>
  <c r="V185" i="16"/>
  <c r="V186" i="16"/>
  <c r="V187" i="16"/>
  <c r="V188" i="16"/>
  <c r="V189" i="16"/>
  <c r="V190" i="16"/>
  <c r="V191" i="16"/>
  <c r="T201" i="25"/>
  <c r="V8" i="25"/>
  <c r="V201" i="25" s="1"/>
  <c r="M3" i="25" s="1"/>
  <c r="V201" i="24"/>
  <c r="M3" i="24" s="1"/>
  <c r="V201" i="23"/>
  <c r="M3" i="23" s="1"/>
  <c r="V201" i="22"/>
  <c r="M3" i="22" s="1"/>
  <c r="V201" i="21"/>
  <c r="M3" i="21" s="1"/>
  <c r="V201" i="20"/>
  <c r="M3" i="20" s="1"/>
  <c r="T201" i="19"/>
  <c r="V8" i="19"/>
  <c r="V201" i="19" s="1"/>
  <c r="M3" i="19" s="1"/>
  <c r="V201" i="17"/>
  <c r="M3" i="17" s="1"/>
  <c r="V192" i="16"/>
  <c r="V193" i="16"/>
  <c r="V194" i="16"/>
  <c r="V195" i="16"/>
  <c r="V152" i="16"/>
  <c r="V153" i="16"/>
  <c r="V154" i="16"/>
  <c r="V155" i="16"/>
  <c r="V156" i="16"/>
  <c r="V157" i="16"/>
  <c r="V158" i="16"/>
  <c r="V144" i="16"/>
  <c r="V145" i="16"/>
  <c r="V146" i="16"/>
  <c r="V147" i="16"/>
  <c r="V148" i="16"/>
  <c r="V149" i="16"/>
  <c r="V150" i="16"/>
  <c r="V136" i="16"/>
  <c r="V137" i="16"/>
  <c r="V138" i="16"/>
  <c r="V139" i="16"/>
  <c r="V140" i="16"/>
  <c r="V141" i="16"/>
  <c r="V142" i="16"/>
  <c r="U94" i="16"/>
  <c r="S94" i="16"/>
  <c r="T94" i="16" s="1"/>
  <c r="U93" i="16"/>
  <c r="S93" i="16"/>
  <c r="T93" i="16" s="1"/>
  <c r="U92" i="16"/>
  <c r="S92" i="16"/>
  <c r="T92" i="16" s="1"/>
  <c r="U91" i="16"/>
  <c r="S91" i="16"/>
  <c r="T91" i="16" s="1"/>
  <c r="U90" i="16"/>
  <c r="S90" i="16"/>
  <c r="T90" i="16" s="1"/>
  <c r="U89" i="16"/>
  <c r="S89" i="16"/>
  <c r="T89" i="16" s="1"/>
  <c r="U88" i="16"/>
  <c r="S88" i="16"/>
  <c r="T88" i="16" s="1"/>
  <c r="U87" i="16"/>
  <c r="S87" i="16"/>
  <c r="T87" i="16" s="1"/>
  <c r="U86" i="16"/>
  <c r="S86" i="16"/>
  <c r="T86" i="16" s="1"/>
  <c r="U85" i="16"/>
  <c r="S85" i="16"/>
  <c r="T85" i="16" s="1"/>
  <c r="U84" i="16"/>
  <c r="S84" i="16"/>
  <c r="T84" i="16" s="1"/>
  <c r="U83" i="16"/>
  <c r="S83" i="16"/>
  <c r="T83" i="16" s="1"/>
  <c r="U82" i="16"/>
  <c r="S82" i="16"/>
  <c r="T82" i="16" s="1"/>
  <c r="U81" i="16"/>
  <c r="S81" i="16"/>
  <c r="T81" i="16" s="1"/>
  <c r="U80" i="16"/>
  <c r="S80" i="16"/>
  <c r="T80" i="16" s="1"/>
  <c r="U79" i="16"/>
  <c r="S79" i="16"/>
  <c r="T79" i="16" s="1"/>
  <c r="U78" i="16"/>
  <c r="S78" i="16"/>
  <c r="T78" i="16" s="1"/>
  <c r="U77" i="16"/>
  <c r="S77" i="16"/>
  <c r="T77" i="16" s="1"/>
  <c r="U76" i="16"/>
  <c r="S76" i="16"/>
  <c r="T76" i="16" s="1"/>
  <c r="U75" i="16"/>
  <c r="S75" i="16"/>
  <c r="T75" i="16" s="1"/>
  <c r="U74" i="16"/>
  <c r="S74" i="16"/>
  <c r="T74" i="16" s="1"/>
  <c r="U73" i="16"/>
  <c r="S73" i="16"/>
  <c r="T73" i="16" s="1"/>
  <c r="U72" i="16"/>
  <c r="S72" i="16"/>
  <c r="T72" i="16" s="1"/>
  <c r="U71" i="16"/>
  <c r="S71" i="16"/>
  <c r="T71" i="16" s="1"/>
  <c r="U70" i="16"/>
  <c r="S70" i="16"/>
  <c r="T70" i="16" s="1"/>
  <c r="U69" i="16"/>
  <c r="S69" i="16"/>
  <c r="T69" i="16" s="1"/>
  <c r="U68" i="16"/>
  <c r="S68" i="16"/>
  <c r="T68" i="16" s="1"/>
  <c r="U67" i="16"/>
  <c r="S67" i="16"/>
  <c r="T67" i="16" s="1"/>
  <c r="U66" i="16"/>
  <c r="S66" i="16"/>
  <c r="T66" i="16" s="1"/>
  <c r="U65" i="16"/>
  <c r="S65" i="16"/>
  <c r="T65" i="16" s="1"/>
  <c r="U64" i="16"/>
  <c r="S64" i="16"/>
  <c r="T64" i="16" s="1"/>
  <c r="U63" i="16"/>
  <c r="S63" i="16"/>
  <c r="T63" i="16" s="1"/>
  <c r="U62" i="16"/>
  <c r="S62" i="16"/>
  <c r="T62" i="16" s="1"/>
  <c r="U61" i="16"/>
  <c r="S61" i="16"/>
  <c r="T61" i="16" s="1"/>
  <c r="U60" i="16"/>
  <c r="S60" i="16"/>
  <c r="T60" i="16" s="1"/>
  <c r="U59" i="16"/>
  <c r="S59" i="16"/>
  <c r="T59" i="16" s="1"/>
  <c r="U58" i="16"/>
  <c r="S58" i="16"/>
  <c r="T58" i="16" s="1"/>
  <c r="U57" i="16"/>
  <c r="S57" i="16"/>
  <c r="T57" i="16" s="1"/>
  <c r="U56" i="16"/>
  <c r="S56" i="16"/>
  <c r="T56" i="16" s="1"/>
  <c r="U55" i="16"/>
  <c r="S55" i="16"/>
  <c r="T55" i="16" s="1"/>
  <c r="U54" i="16"/>
  <c r="S54" i="16"/>
  <c r="T54" i="16" s="1"/>
  <c r="U53" i="16"/>
  <c r="S53" i="16"/>
  <c r="T53" i="16" s="1"/>
  <c r="U52" i="16"/>
  <c r="S52" i="16"/>
  <c r="T52" i="16" s="1"/>
  <c r="U51" i="16"/>
  <c r="S51" i="16"/>
  <c r="T51" i="16" s="1"/>
  <c r="U50" i="16"/>
  <c r="S50" i="16"/>
  <c r="T50" i="16" s="1"/>
  <c r="U49" i="16"/>
  <c r="S49" i="16"/>
  <c r="T49" i="16" s="1"/>
  <c r="U48" i="16"/>
  <c r="S48" i="16"/>
  <c r="T48" i="16" s="1"/>
  <c r="U47" i="16"/>
  <c r="S47" i="16"/>
  <c r="T47" i="16" s="1"/>
  <c r="U46" i="16"/>
  <c r="S46" i="16"/>
  <c r="T46" i="16" s="1"/>
  <c r="U45" i="16"/>
  <c r="S45" i="16"/>
  <c r="T45" i="16" s="1"/>
  <c r="U44" i="16"/>
  <c r="S44" i="16"/>
  <c r="T44" i="16" s="1"/>
  <c r="U43" i="16"/>
  <c r="S43" i="16"/>
  <c r="T43" i="16" s="1"/>
  <c r="U42" i="16"/>
  <c r="S42" i="16"/>
  <c r="T42" i="16" s="1"/>
  <c r="U41" i="16"/>
  <c r="S41" i="16"/>
  <c r="T41" i="16" s="1"/>
  <c r="U40" i="16"/>
  <c r="S40" i="16"/>
  <c r="T40" i="16" s="1"/>
  <c r="U39" i="16"/>
  <c r="S39" i="16"/>
  <c r="T39" i="16" s="1"/>
  <c r="U38" i="16"/>
  <c r="S38" i="16"/>
  <c r="T38" i="16" s="1"/>
  <c r="U37" i="16"/>
  <c r="S37" i="16"/>
  <c r="T37" i="16" s="1"/>
  <c r="V37" i="16" s="1"/>
  <c r="U36" i="16"/>
  <c r="S36" i="16"/>
  <c r="T36" i="16" s="1"/>
  <c r="U35" i="16"/>
  <c r="S35" i="16"/>
  <c r="T35" i="16" s="1"/>
  <c r="U34" i="16"/>
  <c r="S34" i="16"/>
  <c r="T34" i="16" s="1"/>
  <c r="U33" i="16"/>
  <c r="S33" i="16"/>
  <c r="T33" i="16" s="1"/>
  <c r="U32" i="16"/>
  <c r="S32" i="16"/>
  <c r="T32" i="16" s="1"/>
  <c r="U31" i="16"/>
  <c r="S31" i="16"/>
  <c r="T31" i="16" s="1"/>
  <c r="U30" i="16"/>
  <c r="S30" i="16"/>
  <c r="T30" i="16" s="1"/>
  <c r="U29" i="16"/>
  <c r="S29" i="16"/>
  <c r="T29" i="16" s="1"/>
  <c r="U28" i="16"/>
  <c r="S28" i="16"/>
  <c r="T28" i="16" s="1"/>
  <c r="U27" i="16"/>
  <c r="S27" i="16"/>
  <c r="T27" i="16" s="1"/>
  <c r="U26" i="16"/>
  <c r="S26" i="16"/>
  <c r="T26" i="16" s="1"/>
  <c r="U25" i="16"/>
  <c r="S25" i="16"/>
  <c r="T25" i="16" s="1"/>
  <c r="U24" i="16"/>
  <c r="S24" i="16"/>
  <c r="T24" i="16" s="1"/>
  <c r="U23" i="16"/>
  <c r="S23" i="16"/>
  <c r="T23" i="16" s="1"/>
  <c r="U22" i="16"/>
  <c r="S22" i="16"/>
  <c r="T22" i="16" s="1"/>
  <c r="U21" i="16"/>
  <c r="S21" i="16"/>
  <c r="T21" i="16" s="1"/>
  <c r="V21" i="16" s="1"/>
  <c r="U20" i="16"/>
  <c r="S20" i="16"/>
  <c r="T20" i="16" s="1"/>
  <c r="U19" i="16"/>
  <c r="S19" i="16"/>
  <c r="T19" i="16" s="1"/>
  <c r="U18" i="16"/>
  <c r="S18" i="16"/>
  <c r="T18" i="16" s="1"/>
  <c r="U17" i="16"/>
  <c r="S17" i="16"/>
  <c r="T17" i="16" s="1"/>
  <c r="U16" i="16"/>
  <c r="S16" i="16"/>
  <c r="T16" i="16" s="1"/>
  <c r="U15" i="16"/>
  <c r="S15" i="16"/>
  <c r="T15" i="16" s="1"/>
  <c r="U200" i="16"/>
  <c r="S200" i="16"/>
  <c r="T200" i="16" s="1"/>
  <c r="U199" i="16"/>
  <c r="S199" i="16"/>
  <c r="T199" i="16" s="1"/>
  <c r="U198" i="16"/>
  <c r="S198" i="16"/>
  <c r="T198" i="16" s="1"/>
  <c r="U197" i="16"/>
  <c r="S197" i="16"/>
  <c r="T197" i="16" s="1"/>
  <c r="U196" i="16"/>
  <c r="S196" i="16"/>
  <c r="T196" i="16" s="1"/>
  <c r="U177" i="16"/>
  <c r="S177" i="16"/>
  <c r="T177" i="16" s="1"/>
  <c r="V177" i="16" l="1"/>
  <c r="V196" i="16"/>
  <c r="V197" i="16"/>
  <c r="V198" i="16"/>
  <c r="V199" i="16"/>
  <c r="V200" i="16"/>
  <c r="V15" i="16"/>
  <c r="V29" i="16"/>
  <c r="V45" i="16"/>
  <c r="V17" i="16"/>
  <c r="V19" i="16"/>
  <c r="V25" i="16"/>
  <c r="V33" i="16"/>
  <c r="V41" i="16"/>
  <c r="V49" i="16"/>
  <c r="V23" i="16"/>
  <c r="V27" i="16"/>
  <c r="V31" i="16"/>
  <c r="V35" i="16"/>
  <c r="V39" i="16"/>
  <c r="V43" i="16"/>
  <c r="V47" i="16"/>
  <c r="V51" i="16"/>
  <c r="V16" i="16"/>
  <c r="V18" i="16"/>
  <c r="V20" i="16"/>
  <c r="V22" i="16"/>
  <c r="V24" i="16"/>
  <c r="V26" i="16"/>
  <c r="V28" i="16"/>
  <c r="V30" i="16"/>
  <c r="V32" i="16"/>
  <c r="V34" i="16"/>
  <c r="V36" i="16"/>
  <c r="V38" i="16"/>
  <c r="V40" i="16"/>
  <c r="V42" i="16"/>
  <c r="V44" i="16"/>
  <c r="V46" i="16"/>
  <c r="V48" i="16"/>
  <c r="V50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69" i="16"/>
  <c r="V70" i="16"/>
  <c r="V71" i="16"/>
  <c r="V72" i="16"/>
  <c r="V73" i="16"/>
  <c r="V74" i="16"/>
  <c r="V75" i="16"/>
  <c r="V76" i="16"/>
  <c r="V77" i="16"/>
  <c r="V84" i="16"/>
  <c r="V85" i="16"/>
  <c r="V86" i="16"/>
  <c r="V87" i="16"/>
  <c r="V88" i="16"/>
  <c r="V89" i="16"/>
  <c r="V90" i="16"/>
  <c r="V91" i="16"/>
  <c r="V92" i="16"/>
  <c r="V93" i="16"/>
  <c r="V94" i="16"/>
  <c r="V78" i="16"/>
  <c r="V79" i="16"/>
  <c r="V80" i="16"/>
  <c r="V81" i="16"/>
  <c r="V82" i="16"/>
  <c r="V83" i="16"/>
  <c r="R201" i="16"/>
  <c r="Q201" i="16"/>
  <c r="P201" i="16"/>
  <c r="O201" i="16"/>
  <c r="N201" i="16"/>
  <c r="M201" i="16"/>
  <c r="L201" i="16"/>
  <c r="K201" i="16"/>
  <c r="J201" i="16"/>
  <c r="CC196" i="16" l="1"/>
  <c r="CE196" i="16" s="1"/>
  <c r="CC197" i="16"/>
  <c r="CE197" i="16" s="1"/>
  <c r="CC198" i="16"/>
  <c r="CE198" i="16" s="1"/>
  <c r="CC199" i="16"/>
  <c r="CE199" i="16" s="1"/>
  <c r="CC200" i="16"/>
  <c r="CE200" i="16" s="1"/>
  <c r="S9" i="16" l="1"/>
  <c r="U8" i="16"/>
  <c r="S10" i="16" l="1"/>
  <c r="CC9" i="16" l="1"/>
  <c r="CE9" i="16" s="1"/>
  <c r="CC10" i="16"/>
  <c r="CE10" i="16" s="1"/>
  <c r="CC11" i="16"/>
  <c r="CE11" i="16" s="1"/>
  <c r="CC12" i="16"/>
  <c r="CE12" i="16" s="1"/>
  <c r="CC13" i="16"/>
  <c r="CE13" i="16" s="1"/>
  <c r="CC14" i="16"/>
  <c r="CE14" i="16" s="1"/>
  <c r="CC15" i="16"/>
  <c r="CE15" i="16" s="1"/>
  <c r="CC16" i="16"/>
  <c r="CE16" i="16" s="1"/>
  <c r="CC17" i="16"/>
  <c r="CE17" i="16" s="1"/>
  <c r="CC18" i="16"/>
  <c r="CE18" i="16" s="1"/>
  <c r="CC19" i="16"/>
  <c r="CE19" i="16" s="1"/>
  <c r="CC20" i="16"/>
  <c r="CE20" i="16" s="1"/>
  <c r="CC21" i="16"/>
  <c r="CE21" i="16" s="1"/>
  <c r="CC22" i="16"/>
  <c r="CE22" i="16" s="1"/>
  <c r="CC23" i="16"/>
  <c r="CE23" i="16" s="1"/>
  <c r="CC24" i="16"/>
  <c r="CE24" i="16" s="1"/>
  <c r="CC25" i="16"/>
  <c r="CE25" i="16" s="1"/>
  <c r="CC26" i="16"/>
  <c r="CE26" i="16" s="1"/>
  <c r="CC27" i="16"/>
  <c r="CE27" i="16" s="1"/>
  <c r="CC28" i="16"/>
  <c r="CE28" i="16" s="1"/>
  <c r="CC29" i="16"/>
  <c r="CE29" i="16" s="1"/>
  <c r="CC30" i="16"/>
  <c r="CE30" i="16" s="1"/>
  <c r="CC89" i="16"/>
  <c r="CE89" i="16" s="1"/>
  <c r="CC90" i="16"/>
  <c r="CE90" i="16" s="1"/>
  <c r="CC91" i="16"/>
  <c r="CE91" i="16" s="1"/>
  <c r="CC92" i="16"/>
  <c r="CE92" i="16" s="1"/>
  <c r="CC93" i="16"/>
  <c r="CE93" i="16" s="1"/>
  <c r="CC94" i="16"/>
  <c r="CE94" i="16" s="1"/>
  <c r="CC177" i="16"/>
  <c r="CE177" i="16" s="1"/>
  <c r="CC8" i="16"/>
  <c r="CE8" i="16" s="1"/>
  <c r="S8" i="16"/>
  <c r="T9" i="16"/>
  <c r="U9" i="16"/>
  <c r="T10" i="16"/>
  <c r="U10" i="16"/>
  <c r="S11" i="16"/>
  <c r="T11" i="16" s="1"/>
  <c r="U11" i="16"/>
  <c r="S12" i="16"/>
  <c r="T12" i="16" s="1"/>
  <c r="U12" i="16"/>
  <c r="S13" i="16"/>
  <c r="T13" i="16" s="1"/>
  <c r="U13" i="16"/>
  <c r="S14" i="16"/>
  <c r="T14" i="16" s="1"/>
  <c r="U14" i="16"/>
  <c r="T8" i="16" l="1"/>
  <c r="T201" i="16" s="1"/>
  <c r="S201" i="16"/>
  <c r="V14" i="16"/>
  <c r="V13" i="16"/>
  <c r="V11" i="16"/>
  <c r="V10" i="16"/>
  <c r="V9" i="16"/>
  <c r="V12" i="16"/>
  <c r="V8" i="16"/>
  <c r="V201" i="16" l="1"/>
  <c r="M3" i="16" s="1"/>
  <c r="CL9" i="16"/>
  <c r="CL196" i="16"/>
  <c r="CL200" i="16"/>
  <c r="CL197" i="16"/>
  <c r="CL199" i="16"/>
  <c r="CL198" i="16"/>
  <c r="CL177" i="16"/>
  <c r="CL93" i="16"/>
  <c r="CL91" i="16"/>
  <c r="CL89" i="16"/>
  <c r="CL29" i="16"/>
  <c r="CL27" i="16"/>
  <c r="CL25" i="16"/>
  <c r="CL23" i="16"/>
  <c r="CL21" i="16"/>
  <c r="CL19" i="16"/>
  <c r="CL17" i="16"/>
  <c r="CL11" i="16"/>
  <c r="CL13" i="16"/>
  <c r="CL15" i="16"/>
  <c r="CL94" i="16"/>
  <c r="CL92" i="16"/>
  <c r="CL90" i="16"/>
  <c r="CL30" i="16"/>
  <c r="CL28" i="16"/>
  <c r="CL26" i="16"/>
  <c r="CL24" i="16"/>
  <c r="CL22" i="16"/>
  <c r="CL20" i="16"/>
  <c r="CL18" i="16"/>
  <c r="CL8" i="16"/>
  <c r="CL10" i="16"/>
  <c r="CL12" i="16"/>
  <c r="CL16" i="16"/>
  <c r="CL14" i="16"/>
  <c r="CG8" i="16"/>
  <c r="CN12" i="16" l="1"/>
  <c r="CN10" i="16"/>
  <c r="CN8" i="16"/>
</calcChain>
</file>

<file path=xl/sharedStrings.xml><?xml version="1.0" encoding="utf-8"?>
<sst xmlns="http://schemas.openxmlformats.org/spreadsheetml/2006/main" count="468" uniqueCount="60">
  <si>
    <t>Codi del contracte</t>
  </si>
  <si>
    <t>Entitat:</t>
  </si>
  <si>
    <t>Cognoms, nom</t>
  </si>
  <si>
    <t>Import brut nòmina</t>
  </si>
  <si>
    <t>Import Contingències Comunes a càrrec empresa</t>
  </si>
  <si>
    <t>Import AT/EP a càrrec empresa</t>
  </si>
  <si>
    <t>Import Atur a càrrec empresa</t>
  </si>
  <si>
    <t>Import Fons garantia salarial (Fogasa) a càrrec empresa</t>
  </si>
  <si>
    <t>Import FP a càrrec empresa</t>
  </si>
  <si>
    <t>TOTAL Seg. Soc. A càrrec empresa</t>
  </si>
  <si>
    <t>Import Despesa total professional CET</t>
  </si>
  <si>
    <t>DNI / NIE</t>
  </si>
  <si>
    <t>NIF:</t>
  </si>
  <si>
    <t>jklmnop</t>
  </si>
  <si>
    <r>
      <t xml:space="preserve">Data contracte 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dd/mm/aaaa</t>
    </r>
  </si>
  <si>
    <r>
      <t xml:space="preserve">       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Núm. d'hores totals setmanals segons contracte </t>
    </r>
  </si>
  <si>
    <r>
      <t xml:space="preserve">       </t>
    </r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Import  del TC amb el concepte "Bon. C. Esp. Empleo" (només en cas d'haver-hi)</t>
    </r>
  </si>
  <si>
    <t>8 a 20 / 21 a 33 / 34 a 42</t>
  </si>
  <si>
    <t>ERROR</t>
  </si>
  <si>
    <r>
      <t xml:space="preserve">Núm. d'hores setmanals jornada al CET </t>
    </r>
    <r>
      <rPr>
        <b/>
        <vertAlign val="superscript"/>
        <sz val="10"/>
        <rFont val="Arial"/>
        <family val="2"/>
      </rPr>
      <t>2</t>
    </r>
  </si>
  <si>
    <r>
      <t xml:space="preserve">Import TCs Bonifcació Centre Esp. Treball (en cas d'haver-hi) </t>
    </r>
    <r>
      <rPr>
        <b/>
        <vertAlign val="superscript"/>
        <sz val="10"/>
        <color theme="1"/>
        <rFont val="Arial"/>
        <family val="2"/>
      </rPr>
      <t>3</t>
    </r>
  </si>
  <si>
    <r>
      <t xml:space="preserve">Import Subvencionat Programa 2 (en cas d'haver-hi) </t>
    </r>
    <r>
      <rPr>
        <b/>
        <vertAlign val="superscript"/>
        <sz val="10"/>
        <color theme="1"/>
        <rFont val="Arial"/>
        <family val="2"/>
      </rPr>
      <t>4</t>
    </r>
  </si>
  <si>
    <t>Document 2</t>
  </si>
  <si>
    <r>
      <t xml:space="preserve">Núm. d'hores setmanals atenció treballadors amb especials dificultats </t>
    </r>
    <r>
      <rPr>
        <b/>
        <vertAlign val="superscript"/>
        <sz val="10"/>
        <rFont val="Arial"/>
        <family val="2"/>
      </rPr>
      <t>1</t>
    </r>
  </si>
  <si>
    <t>Base Cont. Com. i AT/EP. Nòmina/TCs</t>
  </si>
  <si>
    <r>
      <t xml:space="preserve">       </t>
    </r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Núm. d'hores setmanals dedicades a l'atenció de treballadors amb especials dificultats</t>
    </r>
  </si>
  <si>
    <t>% dedicació a l'atenció de treballadors amb especials dificultats</t>
  </si>
  <si>
    <t>Import Total Despesa a l'atenció de treballadors amb especials dificultats</t>
  </si>
  <si>
    <r>
      <t xml:space="preserve">       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Import sol·licitat de subvenció Programa 2 Ordre TSF/91/2017 per aquest professional (només en cas d'haver-la sol·licitat)</t>
    </r>
  </si>
  <si>
    <t>Psicologia</t>
  </si>
  <si>
    <t>Pedagogia</t>
  </si>
  <si>
    <t>Medicina (salut mental)</t>
  </si>
  <si>
    <t>Treball social</t>
  </si>
  <si>
    <t>Educació social</t>
  </si>
  <si>
    <t>Fisioteràpia</t>
  </si>
  <si>
    <t>Titulació Acadèmica</t>
  </si>
  <si>
    <t>Gener</t>
  </si>
  <si>
    <t>Febrer</t>
  </si>
  <si>
    <t>Març</t>
  </si>
  <si>
    <t>Abril</t>
  </si>
  <si>
    <t>Maig</t>
  </si>
  <si>
    <t>Juliol</t>
  </si>
  <si>
    <t>Agost</t>
  </si>
  <si>
    <t>Setembre</t>
  </si>
  <si>
    <t>Novembre</t>
  </si>
  <si>
    <t>Octubre</t>
  </si>
  <si>
    <t>Juny - extra</t>
  </si>
  <si>
    <t>Mensualitat:</t>
  </si>
  <si>
    <t xml:space="preserve">Despesa salarial </t>
  </si>
  <si>
    <t xml:space="preserve">GENER </t>
  </si>
  <si>
    <t>FEBRER</t>
  </si>
  <si>
    <t xml:space="preserve">MARÇ </t>
  </si>
  <si>
    <t>ABRIL</t>
  </si>
  <si>
    <t>MAIG</t>
  </si>
  <si>
    <t xml:space="preserve">JUNY + EXTRA </t>
  </si>
  <si>
    <t>JULIOL</t>
  </si>
  <si>
    <t>AGOST</t>
  </si>
  <si>
    <t>SETEMBRE</t>
  </si>
  <si>
    <t>Núm. Ordre</t>
  </si>
  <si>
    <t>Despeses salarials del personal tècnic qualificat i especialitzat contractat pel CET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</si>
</sst>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11"/>
      <name val="Calibri"/>
      <family val="2"/>
      <scheme val="minor"/>
    </font>
    <font>
      <sz val="13"/>
      <name val="Wingdings 2"/>
      <family val="1"/>
      <charset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0" fontId="20" fillId="0" borderId="0"/>
  </cellStyleXfs>
  <cellXfs count="93">
    <xf numFmtId="0" fontId="0" fillId="0" borderId="0" xfId="0"/>
    <xf numFmtId="0" fontId="9" fillId="0" borderId="0" xfId="0" applyFont="1" applyProtection="1">
      <protection hidden="1"/>
    </xf>
    <xf numFmtId="4" fontId="1" fillId="3" borderId="17" xfId="0" applyNumberFormat="1" applyFont="1" applyFill="1" applyBorder="1" applyAlignment="1" applyProtection="1">
      <alignment horizontal="center" vertical="center"/>
      <protection hidden="1"/>
    </xf>
    <xf numFmtId="4" fontId="1" fillId="3" borderId="11" xfId="0" applyNumberFormat="1" applyFont="1" applyFill="1" applyBorder="1" applyAlignment="1" applyProtection="1">
      <alignment horizontal="center" vertical="center"/>
      <protection hidden="1"/>
    </xf>
    <xf numFmtId="4" fontId="1" fillId="3" borderId="16" xfId="0" applyNumberFormat="1" applyFont="1" applyFill="1" applyBorder="1" applyAlignment="1" applyProtection="1">
      <alignment horizontal="center" vertical="center"/>
      <protection hidden="1"/>
    </xf>
    <xf numFmtId="4" fontId="1" fillId="3" borderId="13" xfId="0" applyNumberFormat="1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protection hidden="1"/>
    </xf>
    <xf numFmtId="0" fontId="1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0" fillId="4" borderId="1" xfId="0" applyFill="1" applyBorder="1" applyProtection="1">
      <protection hidden="1"/>
    </xf>
    <xf numFmtId="0" fontId="0" fillId="0" borderId="4" xfId="0" applyBorder="1" applyAlignment="1" applyProtection="1"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0" xfId="0" applyBorder="1" applyProtection="1">
      <protection hidden="1"/>
    </xf>
    <xf numFmtId="0" fontId="8" fillId="4" borderId="0" xfId="0" applyFont="1" applyFill="1" applyProtection="1">
      <protection hidden="1"/>
    </xf>
    <xf numFmtId="0" fontId="10" fillId="4" borderId="0" xfId="0" applyFont="1" applyFill="1" applyBorder="1" applyAlignment="1" applyProtection="1">
      <alignment horizontal="center"/>
      <protection hidden="1"/>
    </xf>
    <xf numFmtId="0" fontId="11" fillId="4" borderId="3" xfId="0" applyFont="1" applyFill="1" applyBorder="1" applyAlignment="1" applyProtection="1">
      <alignment horizontal="right"/>
      <protection hidden="1"/>
    </xf>
    <xf numFmtId="0" fontId="11" fillId="4" borderId="1" xfId="0" applyFont="1" applyFill="1" applyBorder="1" applyAlignment="1" applyProtection="1">
      <alignment horizontal="right"/>
      <protection hidden="1"/>
    </xf>
    <xf numFmtId="0" fontId="0" fillId="4" borderId="0" xfId="0" applyFill="1" applyBorder="1" applyAlignment="1" applyProtection="1">
      <protection hidden="1"/>
    </xf>
    <xf numFmtId="0" fontId="12" fillId="4" borderId="1" xfId="0" applyFont="1" applyFill="1" applyBorder="1" applyAlignment="1" applyProtection="1">
      <alignment horizontal="left"/>
      <protection hidden="1"/>
    </xf>
    <xf numFmtId="0" fontId="6" fillId="4" borderId="0" xfId="0" applyFont="1" applyFill="1" applyBorder="1" applyAlignment="1" applyProtection="1">
      <alignment horizontal="justify" wrapText="1"/>
      <protection hidden="1"/>
    </xf>
    <xf numFmtId="0" fontId="15" fillId="4" borderId="0" xfId="0" applyFont="1" applyFill="1" applyBorder="1" applyAlignment="1" applyProtection="1">
      <protection hidden="1"/>
    </xf>
    <xf numFmtId="0" fontId="15" fillId="4" borderId="0" xfId="0" applyFont="1" applyFill="1" applyAlignment="1" applyProtection="1">
      <protection hidden="1"/>
    </xf>
    <xf numFmtId="0" fontId="0" fillId="4" borderId="0" xfId="0" applyFill="1" applyAlignment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justify" wrapText="1"/>
      <protection hidden="1"/>
    </xf>
    <xf numFmtId="0" fontId="5" fillId="4" borderId="0" xfId="0" applyFont="1" applyFill="1" applyBorder="1" applyAlignment="1" applyProtection="1">
      <alignment vertical="top"/>
      <protection hidden="1"/>
    </xf>
    <xf numFmtId="0" fontId="5" fillId="0" borderId="0" xfId="0" applyFont="1" applyAlignment="1">
      <alignment vertical="top"/>
    </xf>
    <xf numFmtId="0" fontId="12" fillId="4" borderId="15" xfId="0" applyFont="1" applyFill="1" applyBorder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11" fillId="4" borderId="0" xfId="0" applyFont="1" applyFill="1" applyBorder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alignment horizontal="center" vertical="center"/>
      <protection locked="0"/>
    </xf>
    <xf numFmtId="4" fontId="15" fillId="0" borderId="0" xfId="0" applyNumberFormat="1" applyFont="1" applyAlignment="1" applyProtection="1">
      <alignment horizontal="center" vertical="center"/>
      <protection locked="0"/>
    </xf>
    <xf numFmtId="4" fontId="1" fillId="3" borderId="20" xfId="0" applyNumberFormat="1" applyFont="1" applyFill="1" applyBorder="1" applyAlignment="1" applyProtection="1">
      <alignment horizontal="center" vertical="center"/>
      <protection hidden="1"/>
    </xf>
    <xf numFmtId="0" fontId="0" fillId="0" borderId="19" xfId="0" applyFill="1" applyBorder="1" applyProtection="1">
      <protection hidden="1"/>
    </xf>
    <xf numFmtId="0" fontId="0" fillId="0" borderId="19" xfId="0" applyBorder="1" applyProtection="1">
      <protection hidden="1"/>
    </xf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8" fillId="4" borderId="0" xfId="0" applyFont="1" applyFill="1" applyProtection="1"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justify" wrapText="1"/>
      <protection hidden="1"/>
    </xf>
    <xf numFmtId="0" fontId="6" fillId="4" borderId="1" xfId="0" applyFont="1" applyFill="1" applyBorder="1" applyAlignment="1" applyProtection="1">
      <alignment horizontal="justify" wrapText="1"/>
      <protection hidden="1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0" fillId="4" borderId="4" xfId="0" applyFill="1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13" fillId="4" borderId="0" xfId="0" applyFont="1" applyFill="1" applyAlignment="1" applyProtection="1">
      <alignment vertical="center"/>
      <protection hidden="1"/>
    </xf>
    <xf numFmtId="4" fontId="0" fillId="4" borderId="0" xfId="0" applyNumberFormat="1" applyFont="1" applyFill="1" applyAlignment="1" applyProtection="1">
      <alignment horizontal="center" vertical="center"/>
      <protection hidden="1"/>
    </xf>
    <xf numFmtId="4" fontId="0" fillId="4" borderId="12" xfId="0" applyNumberFormat="1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4" borderId="15" xfId="0" applyFont="1" applyFill="1" applyBorder="1" applyAlignment="1" applyProtection="1">
      <alignment horizontal="left" vertical="center"/>
      <protection hidden="1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5" fillId="4" borderId="2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left" wrapText="1"/>
      <protection hidden="1"/>
    </xf>
    <xf numFmtId="0" fontId="11" fillId="3" borderId="6" xfId="0" applyFont="1" applyFill="1" applyBorder="1" applyAlignment="1" applyProtection="1">
      <alignment horizontal="center" vertical="center" wrapText="1"/>
      <protection hidden="1"/>
    </xf>
    <xf numFmtId="0" fontId="11" fillId="3" borderId="7" xfId="0" applyFont="1" applyFill="1" applyBorder="1" applyAlignment="1" applyProtection="1">
      <alignment horizontal="center" vertical="center" wrapText="1"/>
      <protection hidden="1"/>
    </xf>
    <xf numFmtId="0" fontId="11" fillId="3" borderId="8" xfId="0" applyFont="1" applyFill="1" applyBorder="1" applyAlignment="1" applyProtection="1">
      <alignment horizontal="center" vertical="center" wrapText="1"/>
      <protection hidden="1"/>
    </xf>
    <xf numFmtId="4" fontId="17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7" xfId="0" applyFont="1" applyFill="1" applyBorder="1" applyAlignment="1" applyProtection="1">
      <alignment horizontal="center" vertical="center" wrapText="1"/>
      <protection hidden="1"/>
    </xf>
    <xf numFmtId="0" fontId="17" fillId="3" borderId="8" xfId="0" applyFont="1" applyFill="1" applyBorder="1" applyAlignment="1" applyProtection="1">
      <alignment horizontal="center" vertical="center" wrapText="1"/>
      <protection hidden="1"/>
    </xf>
    <xf numFmtId="0" fontId="1" fillId="4" borderId="5" xfId="0" applyFont="1" applyFill="1" applyBorder="1" applyAlignment="1" applyProtection="1">
      <alignment horizontal="left" vertical="center"/>
      <protection locked="0" hidden="1"/>
    </xf>
    <xf numFmtId="0" fontId="0" fillId="0" borderId="10" xfId="0" applyFont="1" applyBorder="1" applyAlignment="1" applyProtection="1">
      <alignment horizontal="left" vertical="center"/>
      <protection locked="0" hidden="1"/>
    </xf>
    <xf numFmtId="0" fontId="0" fillId="0" borderId="10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wrapText="1"/>
      <protection hidden="1"/>
    </xf>
    <xf numFmtId="0" fontId="0" fillId="0" borderId="4" xfId="0" applyBorder="1" applyAlignment="1"/>
    <xf numFmtId="0" fontId="21" fillId="4" borderId="0" xfId="0" applyFont="1" applyFill="1" applyBorder="1" applyAlignment="1" applyProtection="1">
      <alignment horizontal="right"/>
      <protection hidden="1"/>
    </xf>
    <xf numFmtId="0" fontId="21" fillId="0" borderId="0" xfId="0" applyFont="1" applyBorder="1" applyAlignment="1">
      <alignment horizontal="right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8" xfId="0" applyBorder="1" applyAlignment="1" applyProtection="1">
      <alignment vertical="center"/>
      <protection hidden="1"/>
    </xf>
  </cellXfs>
  <cellStyles count="4">
    <cellStyle name="Normal" xfId="0" builtinId="0"/>
    <cellStyle name="Normal 2" xfId="1"/>
    <cellStyle name="Normal 3" xfId="2"/>
    <cellStyle name="Normal 4" xfId="3"/>
  </cellStyles>
  <dxfs count="194"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color rgb="FFFF0000"/>
      </font>
    </dxf>
    <dxf>
      <fill>
        <patternFill>
          <bgColor theme="0" tint="-0.24994659260841701"/>
        </patternFill>
      </fill>
      <border diagonalUp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Estil de taula 1" pivot="0" count="2">
      <tableStyleElement type="wholeTable" dxfId="193"/>
      <tableStyleElement type="firstRowStripe" dxfId="192"/>
    </tableStyle>
    <tableStyle name="Estil de taula dinàmica 1" table="0" count="1">
      <tableStyleElement type="firstRowStripe" dxfId="191"/>
    </tableStyle>
    <tableStyle name="Estil de taula dinàmica 2" table="0" count="2">
      <tableStyleElement type="wholeTable" dxfId="190"/>
      <tableStyleElement type="firstRowStripe" dxfId="189"/>
    </tableStyle>
  </tableStyles>
  <colors>
    <mruColors>
      <color rgb="FFFF5050"/>
      <color rgb="FFFFFF99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91724</xdr:rowOff>
    </xdr:from>
    <xdr:to>
      <xdr:col>2</xdr:col>
      <xdr:colOff>489386</xdr:colOff>
      <xdr:row>0</xdr:row>
      <xdr:rowOff>451724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2" y="91724"/>
          <a:ext cx="1399551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70555</xdr:colOff>
      <xdr:row>0</xdr:row>
      <xdr:rowOff>190500</xdr:rowOff>
    </xdr:from>
    <xdr:to>
      <xdr:col>2</xdr:col>
      <xdr:colOff>559939</xdr:colOff>
      <xdr:row>0</xdr:row>
      <xdr:rowOff>550500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555" y="190500"/>
          <a:ext cx="1399551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70556</xdr:colOff>
      <xdr:row>0</xdr:row>
      <xdr:rowOff>162278</xdr:rowOff>
    </xdr:from>
    <xdr:to>
      <xdr:col>2</xdr:col>
      <xdr:colOff>559940</xdr:colOff>
      <xdr:row>0</xdr:row>
      <xdr:rowOff>522278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556" y="162278"/>
          <a:ext cx="1399551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28222</xdr:colOff>
      <xdr:row>0</xdr:row>
      <xdr:rowOff>155223</xdr:rowOff>
    </xdr:from>
    <xdr:to>
      <xdr:col>2</xdr:col>
      <xdr:colOff>517606</xdr:colOff>
      <xdr:row>0</xdr:row>
      <xdr:rowOff>515223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22" y="155223"/>
          <a:ext cx="1399551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134055</xdr:rowOff>
    </xdr:from>
    <xdr:to>
      <xdr:col>2</xdr:col>
      <xdr:colOff>552884</xdr:colOff>
      <xdr:row>0</xdr:row>
      <xdr:rowOff>494055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4055"/>
          <a:ext cx="1399551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91722</xdr:colOff>
      <xdr:row>0</xdr:row>
      <xdr:rowOff>162278</xdr:rowOff>
    </xdr:from>
    <xdr:to>
      <xdr:col>2</xdr:col>
      <xdr:colOff>581106</xdr:colOff>
      <xdr:row>0</xdr:row>
      <xdr:rowOff>522278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22" y="162278"/>
          <a:ext cx="1399551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56444</xdr:colOff>
      <xdr:row>0</xdr:row>
      <xdr:rowOff>127000</xdr:rowOff>
    </xdr:from>
    <xdr:to>
      <xdr:col>2</xdr:col>
      <xdr:colOff>545828</xdr:colOff>
      <xdr:row>0</xdr:row>
      <xdr:rowOff>487000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44" y="127000"/>
          <a:ext cx="1399551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70556</xdr:colOff>
      <xdr:row>0</xdr:row>
      <xdr:rowOff>176388</xdr:rowOff>
    </xdr:from>
    <xdr:to>
      <xdr:col>2</xdr:col>
      <xdr:colOff>559940</xdr:colOff>
      <xdr:row>0</xdr:row>
      <xdr:rowOff>536388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556" y="176388"/>
          <a:ext cx="1399551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56445</xdr:colOff>
      <xdr:row>0</xdr:row>
      <xdr:rowOff>134055</xdr:rowOff>
    </xdr:from>
    <xdr:to>
      <xdr:col>2</xdr:col>
      <xdr:colOff>545829</xdr:colOff>
      <xdr:row>0</xdr:row>
      <xdr:rowOff>494055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45" y="134055"/>
          <a:ext cx="1399551" cy="36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9" name="Taula9" displayName="Taula9" ref="B7:R200" totalsRowShown="0" headerRowDxfId="187" dataDxfId="185" headerRowBorderDxfId="186">
  <tableColumns count="17">
    <tableColumn id="1" name="Núm. Ordre" dataDxfId="184"/>
    <tableColumn id="2" name="Cognoms, nom" dataDxfId="183"/>
    <tableColumn id="3" name="DNI / NIE" dataDxfId="182"/>
    <tableColumn id="16" name="Titulació Acadèmica" dataDxfId="181"/>
    <tableColumn id="17" name="Data contracte  dd/mm/aaaa" dataDxfId="180"/>
    <tableColumn id="4" name="Codi del contracte" dataDxfId="179"/>
    <tableColumn id="5" name="Núm. d'hores setmanals atenció treballadors amb especials dificultats 1" dataDxfId="178"/>
    <tableColumn id="6" name="Núm. d'hores setmanals jornada al CET 2" dataDxfId="177"/>
    <tableColumn id="7" name="Import brut nòmina" dataDxfId="176"/>
    <tableColumn id="8" name="Base Cont. Com. i AT/EP. Nòmina/TCs" dataDxfId="175"/>
    <tableColumn id="9" name="Import Contingències Comunes a càrrec empresa" dataDxfId="174"/>
    <tableColumn id="10" name="Import AT/EP a càrrec empresa" dataDxfId="173"/>
    <tableColumn id="11" name="Import Atur a càrrec empresa" dataDxfId="172"/>
    <tableColumn id="12" name="Import Fons garantia salarial (Fogasa) a càrrec empresa" dataDxfId="171"/>
    <tableColumn id="13" name="Import FP a càrrec empresa" dataDxfId="170"/>
    <tableColumn id="14" name="Import TCs Bonifcació Centre Esp. Treball (en cas d'haver-hi) 3" dataDxfId="169"/>
    <tableColumn id="15" name="Import Subvencionat Programa 2 (en cas d'haver-hi) 4" dataDxfId="168"/>
  </tableColumns>
  <tableStyleInfo name="Estil de taula 1" showFirstColumn="0" showLastColumn="0" showRowStripes="1" showColumnStripes="0"/>
</table>
</file>

<file path=xl/tables/table2.xml><?xml version="1.0" encoding="utf-8"?>
<table xmlns="http://schemas.openxmlformats.org/spreadsheetml/2006/main" id="1" name="Taula92" displayName="Taula92" ref="B7:R200" totalsRowShown="0" headerRowDxfId="166" dataDxfId="164" headerRowBorderDxfId="165">
  <tableColumns count="17">
    <tableColumn id="1" name="Núm. Ordre" dataDxfId="163"/>
    <tableColumn id="2" name="Cognoms, nom" dataDxfId="162"/>
    <tableColumn id="3" name="DNI / NIE" dataDxfId="161"/>
    <tableColumn id="16" name="Titulació Acadèmica" dataDxfId="160"/>
    <tableColumn id="17" name="Data contracte  dd/mm/aaaa" dataDxfId="159"/>
    <tableColumn id="4" name="Codi del contracte" dataDxfId="158"/>
    <tableColumn id="5" name="Núm. d'hores setmanals atenció treballadors amb especials dificultats 1" dataDxfId="157"/>
    <tableColumn id="6" name="Núm. d'hores setmanals jornada al CET 2" dataDxfId="156"/>
    <tableColumn id="7" name="Import brut nòmina" dataDxfId="155"/>
    <tableColumn id="8" name="Base Cont. Com. i AT/EP. Nòmina/TCs" dataDxfId="154"/>
    <tableColumn id="9" name="Import Contingències Comunes a càrrec empresa" dataDxfId="153"/>
    <tableColumn id="10" name="Import AT/EP a càrrec empresa" dataDxfId="152"/>
    <tableColumn id="11" name="Import Atur a càrrec empresa" dataDxfId="151"/>
    <tableColumn id="12" name="Import Fons garantia salarial (Fogasa) a càrrec empresa" dataDxfId="150"/>
    <tableColumn id="13" name="Import FP a càrrec empresa" dataDxfId="149"/>
    <tableColumn id="14" name="Import TCs Bonifcació Centre Esp. Treball (en cas d'haver-hi) 3" dataDxfId="148"/>
    <tableColumn id="15" name="Import Subvencionat Programa 2 (en cas d'haver-hi) 4" dataDxfId="147"/>
  </tableColumns>
  <tableStyleInfo name="Estil de taula 1" showFirstColumn="0" showLastColumn="0" showRowStripes="1" showColumnStripes="0"/>
</table>
</file>

<file path=xl/tables/table3.xml><?xml version="1.0" encoding="utf-8"?>
<table xmlns="http://schemas.openxmlformats.org/spreadsheetml/2006/main" id="3" name="Taula924" displayName="Taula924" ref="B7:R200" totalsRowShown="0" headerRowDxfId="145" dataDxfId="143" headerRowBorderDxfId="144">
  <tableColumns count="17">
    <tableColumn id="1" name="Núm. Ordre" dataDxfId="142"/>
    <tableColumn id="2" name="Cognoms, nom" dataDxfId="141"/>
    <tableColumn id="3" name="DNI / NIE" dataDxfId="140"/>
    <tableColumn id="16" name="Titulació Acadèmica" dataDxfId="139"/>
    <tableColumn id="17" name="Data contracte  dd/mm/aaaa" dataDxfId="138"/>
    <tableColumn id="4" name="Codi del contracte" dataDxfId="137"/>
    <tableColumn id="5" name="Núm. d'hores setmanals atenció treballadors amb especials dificultats 1" dataDxfId="136"/>
    <tableColumn id="6" name="Núm. d'hores setmanals jornada al CET 2" dataDxfId="135"/>
    <tableColumn id="7" name="Import brut nòmina" dataDxfId="134"/>
    <tableColumn id="8" name="Base Cont. Com. i AT/EP. Nòmina/TCs" dataDxfId="133"/>
    <tableColumn id="9" name="Import Contingències Comunes a càrrec empresa" dataDxfId="132"/>
    <tableColumn id="10" name="Import AT/EP a càrrec empresa" dataDxfId="131"/>
    <tableColumn id="11" name="Import Atur a càrrec empresa" dataDxfId="130"/>
    <tableColumn id="12" name="Import Fons garantia salarial (Fogasa) a càrrec empresa" dataDxfId="129"/>
    <tableColumn id="13" name="Import FP a càrrec empresa" dataDxfId="128"/>
    <tableColumn id="14" name="Import TCs Bonifcació Centre Esp. Treball (en cas d'haver-hi) 3" dataDxfId="127"/>
    <tableColumn id="15" name="Import Subvencionat Programa 2 (en cas d'haver-hi) 4" dataDxfId="126"/>
  </tableColumns>
  <tableStyleInfo name="Estil de taula 1" showFirstColumn="0" showLastColumn="0" showRowStripes="1" showColumnStripes="0"/>
</table>
</file>

<file path=xl/tables/table4.xml><?xml version="1.0" encoding="utf-8"?>
<table xmlns="http://schemas.openxmlformats.org/spreadsheetml/2006/main" id="4" name="Taula9245" displayName="Taula9245" ref="B7:R200" totalsRowShown="0" headerRowDxfId="124" dataDxfId="122" headerRowBorderDxfId="123">
  <tableColumns count="17">
    <tableColumn id="1" name="Núm. Ordre" dataDxfId="121"/>
    <tableColumn id="2" name="Cognoms, nom" dataDxfId="120"/>
    <tableColumn id="3" name="DNI / NIE" dataDxfId="119"/>
    <tableColumn id="16" name="Titulació Acadèmica" dataDxfId="118"/>
    <tableColumn id="17" name="Data contracte  dd/mm/aaaa" dataDxfId="117"/>
    <tableColumn id="4" name="Codi del contracte" dataDxfId="116"/>
    <tableColumn id="5" name="Núm. d'hores setmanals atenció treballadors amb especials dificultats 1" dataDxfId="115"/>
    <tableColumn id="6" name="Núm. d'hores setmanals jornada al CET 2" dataDxfId="114"/>
    <tableColumn id="7" name="Import brut nòmina" dataDxfId="113"/>
    <tableColumn id="8" name="Base Cont. Com. i AT/EP. Nòmina/TCs" dataDxfId="112"/>
    <tableColumn id="9" name="Import Contingències Comunes a càrrec empresa" dataDxfId="111"/>
    <tableColumn id="10" name="Import AT/EP a càrrec empresa" dataDxfId="110"/>
    <tableColumn id="11" name="Import Atur a càrrec empresa" dataDxfId="109"/>
    <tableColumn id="12" name="Import Fons garantia salarial (Fogasa) a càrrec empresa" dataDxfId="108"/>
    <tableColumn id="13" name="Import FP a càrrec empresa" dataDxfId="107"/>
    <tableColumn id="14" name="Import TCs Bonifcació Centre Esp. Treball (en cas d'haver-hi) 3" dataDxfId="106"/>
    <tableColumn id="15" name="Import Subvencionat Programa 2 (en cas d'haver-hi) 4" dataDxfId="105"/>
  </tableColumns>
  <tableStyleInfo name="Estil de taula 1" showFirstColumn="0" showLastColumn="0" showRowStripes="1" showColumnStripes="0"/>
</table>
</file>

<file path=xl/tables/table5.xml><?xml version="1.0" encoding="utf-8"?>
<table xmlns="http://schemas.openxmlformats.org/spreadsheetml/2006/main" id="5" name="Taula92456" displayName="Taula92456" ref="B7:R200" totalsRowShown="0" headerRowDxfId="103" dataDxfId="101" headerRowBorderDxfId="102">
  <tableColumns count="17">
    <tableColumn id="1" name="Núm. Ordre" dataDxfId="100"/>
    <tableColumn id="2" name="Cognoms, nom" dataDxfId="99"/>
    <tableColumn id="3" name="DNI / NIE" dataDxfId="98"/>
    <tableColumn id="16" name="Titulació Acadèmica" dataDxfId="97"/>
    <tableColumn id="17" name="Data contracte  dd/mm/aaaa" dataDxfId="96"/>
    <tableColumn id="4" name="Codi del contracte" dataDxfId="95"/>
    <tableColumn id="5" name="Núm. d'hores setmanals atenció treballadors amb especials dificultats 1" dataDxfId="94"/>
    <tableColumn id="6" name="Núm. d'hores setmanals jornada al CET 2" dataDxfId="93"/>
    <tableColumn id="7" name="Import brut nòmina" dataDxfId="92"/>
    <tableColumn id="8" name="Base Cont. Com. i AT/EP. Nòmina/TCs" dataDxfId="91"/>
    <tableColumn id="9" name="Import Contingències Comunes a càrrec empresa" dataDxfId="90"/>
    <tableColumn id="10" name="Import AT/EP a càrrec empresa" dataDxfId="89"/>
    <tableColumn id="11" name="Import Atur a càrrec empresa" dataDxfId="88"/>
    <tableColumn id="12" name="Import Fons garantia salarial (Fogasa) a càrrec empresa" dataDxfId="87"/>
    <tableColumn id="13" name="Import FP a càrrec empresa" dataDxfId="86"/>
    <tableColumn id="14" name="Import TCs Bonifcació Centre Esp. Treball (en cas d'haver-hi) 3" dataDxfId="85"/>
    <tableColumn id="15" name="Import Subvencionat Programa 2 (en cas d'haver-hi) 4" dataDxfId="84"/>
  </tableColumns>
  <tableStyleInfo name="Estil de taula 1" showFirstColumn="0" showLastColumn="0" showRowStripes="1" showColumnStripes="0"/>
</table>
</file>

<file path=xl/tables/table6.xml><?xml version="1.0" encoding="utf-8"?>
<table xmlns="http://schemas.openxmlformats.org/spreadsheetml/2006/main" id="6" name="Taula924567" displayName="Taula924567" ref="B7:R200" totalsRowShown="0" headerRowDxfId="82" dataDxfId="80" headerRowBorderDxfId="81">
  <tableColumns count="17">
    <tableColumn id="1" name="Núm. Ordre" dataDxfId="79"/>
    <tableColumn id="2" name="Cognoms, nom" dataDxfId="78"/>
    <tableColumn id="3" name="DNI / NIE" dataDxfId="77"/>
    <tableColumn id="16" name="Titulació Acadèmica" dataDxfId="76"/>
    <tableColumn id="17" name="Data contracte  dd/mm/aaaa" dataDxfId="75"/>
    <tableColumn id="4" name="Codi del contracte" dataDxfId="74"/>
    <tableColumn id="5" name="Núm. d'hores setmanals atenció treballadors amb especials dificultats 1" dataDxfId="73"/>
    <tableColumn id="6" name="Núm. d'hores setmanals jornada al CET 2" dataDxfId="72"/>
    <tableColumn id="7" name="Import brut nòmina" dataDxfId="71"/>
    <tableColumn id="8" name="Base Cont. Com. i AT/EP. Nòmina/TCs" dataDxfId="70"/>
    <tableColumn id="9" name="Import Contingències Comunes a càrrec empresa" dataDxfId="69"/>
    <tableColumn id="10" name="Import AT/EP a càrrec empresa" dataDxfId="68"/>
    <tableColumn id="11" name="Import Atur a càrrec empresa" dataDxfId="67"/>
    <tableColumn id="12" name="Import Fons garantia salarial (Fogasa) a càrrec empresa" dataDxfId="66"/>
    <tableColumn id="13" name="Import FP a càrrec empresa" dataDxfId="65"/>
    <tableColumn id="14" name="Import TCs Bonifcació Centre Esp. Treball (en cas d'haver-hi) 3" dataDxfId="64"/>
    <tableColumn id="15" name="Import Subvencionat Programa 2 (en cas d'haver-hi) 4" dataDxfId="63"/>
  </tableColumns>
  <tableStyleInfo name="Estil de taula 1" showFirstColumn="0" showLastColumn="0" showRowStripes="1" showColumnStripes="0"/>
</table>
</file>

<file path=xl/tables/table7.xml><?xml version="1.0" encoding="utf-8"?>
<table xmlns="http://schemas.openxmlformats.org/spreadsheetml/2006/main" id="7" name="Taula9245678" displayName="Taula9245678" ref="B7:R200" totalsRowShown="0" headerRowDxfId="61" dataDxfId="59" headerRowBorderDxfId="60">
  <tableColumns count="17">
    <tableColumn id="1" name="Núm. Ordre" dataDxfId="58"/>
    <tableColumn id="2" name="Cognoms, nom" dataDxfId="57"/>
    <tableColumn id="3" name="DNI / NIE" dataDxfId="56"/>
    <tableColumn id="16" name="Titulació Acadèmica" dataDxfId="55"/>
    <tableColumn id="17" name="Data contracte  dd/mm/aaaa" dataDxfId="54"/>
    <tableColumn id="4" name="Codi del contracte" dataDxfId="53"/>
    <tableColumn id="5" name="Núm. d'hores setmanals atenció treballadors amb especials dificultats 1" dataDxfId="52"/>
    <tableColumn id="6" name="Núm. d'hores setmanals jornada al CET 2" dataDxfId="51"/>
    <tableColumn id="7" name="Import brut nòmina" dataDxfId="50"/>
    <tableColumn id="8" name="Base Cont. Com. i AT/EP. Nòmina/TCs" dataDxfId="49"/>
    <tableColumn id="9" name="Import Contingències Comunes a càrrec empresa" dataDxfId="48"/>
    <tableColumn id="10" name="Import AT/EP a càrrec empresa" dataDxfId="47"/>
    <tableColumn id="11" name="Import Atur a càrrec empresa" dataDxfId="46"/>
    <tableColumn id="12" name="Import Fons garantia salarial (Fogasa) a càrrec empresa" dataDxfId="45"/>
    <tableColumn id="13" name="Import FP a càrrec empresa" dataDxfId="44"/>
    <tableColumn id="14" name="Import TCs Bonifcació Centre Esp. Treball (en cas d'haver-hi) 3" dataDxfId="43"/>
    <tableColumn id="15" name="Import Subvencionat Programa 2 (en cas d'haver-hi) 4" dataDxfId="42"/>
  </tableColumns>
  <tableStyleInfo name="Estil de taula 1" showFirstColumn="0" showLastColumn="0" showRowStripes="1" showColumnStripes="0"/>
</table>
</file>

<file path=xl/tables/table8.xml><?xml version="1.0" encoding="utf-8"?>
<table xmlns="http://schemas.openxmlformats.org/spreadsheetml/2006/main" id="8" name="Taula92456789" displayName="Taula92456789" ref="B7:R200" totalsRowShown="0" headerRowDxfId="40" dataDxfId="38" headerRowBorderDxfId="39">
  <tableColumns count="17">
    <tableColumn id="1" name="Núm. Ordre" dataDxfId="37"/>
    <tableColumn id="2" name="Cognoms, nom" dataDxfId="36"/>
    <tableColumn id="3" name="DNI / NIE" dataDxfId="35"/>
    <tableColumn id="16" name="Titulació Acadèmica" dataDxfId="34"/>
    <tableColumn id="17" name="Data contracte  dd/mm/aaaa" dataDxfId="33"/>
    <tableColumn id="4" name="Codi del contracte" dataDxfId="32"/>
    <tableColumn id="5" name="Núm. d'hores setmanals atenció treballadors amb especials dificultats 1" dataDxfId="31"/>
    <tableColumn id="6" name="Núm. d'hores setmanals jornada al CET 2" dataDxfId="30"/>
    <tableColumn id="7" name="Import brut nòmina" dataDxfId="29"/>
    <tableColumn id="8" name="Base Cont. Com. i AT/EP. Nòmina/TCs" dataDxfId="28"/>
    <tableColumn id="9" name="Import Contingències Comunes a càrrec empresa" dataDxfId="27"/>
    <tableColumn id="10" name="Import AT/EP a càrrec empresa" dataDxfId="26"/>
    <tableColumn id="11" name="Import Atur a càrrec empresa" dataDxfId="25"/>
    <tableColumn id="12" name="Import Fons garantia salarial (Fogasa) a càrrec empresa" dataDxfId="24"/>
    <tableColumn id="13" name="Import FP a càrrec empresa" dataDxfId="23"/>
    <tableColumn id="14" name="Import TCs Bonifcació Centre Esp. Treball (en cas d'haver-hi) 3" dataDxfId="22"/>
    <tableColumn id="15" name="Import Subvencionat Programa 2 (en cas d'haver-hi) 4" dataDxfId="21"/>
  </tableColumns>
  <tableStyleInfo name="Estil de taula 1" showFirstColumn="0" showLastColumn="0" showRowStripes="1" showColumnStripes="0"/>
</table>
</file>

<file path=xl/tables/table9.xml><?xml version="1.0" encoding="utf-8"?>
<table xmlns="http://schemas.openxmlformats.org/spreadsheetml/2006/main" id="10" name="Taula9245678911" displayName="Taula9245678911" ref="B7:R200" totalsRowShown="0" headerRowDxfId="19" dataDxfId="17" headerRowBorderDxfId="18">
  <tableColumns count="17">
    <tableColumn id="1" name="Núm. Ordre" dataDxfId="16"/>
    <tableColumn id="2" name="Cognoms, nom" dataDxfId="15"/>
    <tableColumn id="3" name="DNI / NIE" dataDxfId="14"/>
    <tableColumn id="16" name="Titulació Acadèmica" dataDxfId="13"/>
    <tableColumn id="17" name="Data contracte  dd/mm/aaaa" dataDxfId="12"/>
    <tableColumn id="4" name="Codi del contracte" dataDxfId="11"/>
    <tableColumn id="5" name="Núm. d'hores setmanals atenció treballadors amb especials dificultats 1" dataDxfId="10"/>
    <tableColumn id="6" name="Núm. d'hores setmanals jornada al CET 2" dataDxfId="9"/>
    <tableColumn id="7" name="Import brut nòmina" dataDxfId="8"/>
    <tableColumn id="8" name="Base Cont. Com. i AT/EP. Nòmina/TCs" dataDxfId="7"/>
    <tableColumn id="9" name="Import Contingències Comunes a càrrec empresa" dataDxfId="6"/>
    <tableColumn id="10" name="Import AT/EP a càrrec empresa" dataDxfId="5"/>
    <tableColumn id="11" name="Import Atur a càrrec empresa" dataDxfId="4"/>
    <tableColumn id="12" name="Import Fons garantia salarial (Fogasa) a càrrec empresa" dataDxfId="3"/>
    <tableColumn id="13" name="Import FP a càrrec empresa" dataDxfId="2"/>
    <tableColumn id="14" name="Import TCs Bonifcació Centre Esp. Treball (en cas d'haver-hi) 3" dataDxfId="1"/>
    <tableColumn id="15" name="Import Subvencionat Programa 2 (en cas d'haver-hi) 4" dataDxfId="0"/>
  </tableColumns>
  <tableStyleInfo name="Estil de taula 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1:CP238"/>
  <sheetViews>
    <sheetView tabSelected="1" zoomScale="90" zoomScaleNormal="90" workbookViewId="0">
      <selection activeCell="B1" sqref="B1"/>
    </sheetView>
  </sheetViews>
  <sheetFormatPr defaultColWidth="0" defaultRowHeight="14.5" zeroHeight="1" x14ac:dyDescent="0.35"/>
  <cols>
    <col min="1" max="1" width="1.81640625" style="8" customWidth="1"/>
    <col min="2" max="2" width="13" style="8" customWidth="1"/>
    <col min="3" max="3" width="35.81640625" style="8" customWidth="1"/>
    <col min="4" max="4" width="13.54296875" style="8" customWidth="1"/>
    <col min="5" max="5" width="19.81640625" style="8" customWidth="1"/>
    <col min="6" max="6" width="19.81640625" style="51" customWidth="1"/>
    <col min="7" max="7" width="10.81640625" style="8" customWidth="1"/>
    <col min="8" max="8" width="12.81640625" style="8" customWidth="1"/>
    <col min="9" max="9" width="10.81640625" style="8" customWidth="1"/>
    <col min="10" max="10" width="16.81640625" style="8" customWidth="1"/>
    <col min="11" max="11" width="18" style="8" customWidth="1"/>
    <col min="12" max="12" width="17.453125" style="8" customWidth="1"/>
    <col min="13" max="13" width="16.81640625" style="8" customWidth="1"/>
    <col min="14" max="17" width="15.81640625" style="8" customWidth="1"/>
    <col min="18" max="18" width="17.1796875" style="8" customWidth="1"/>
    <col min="19" max="22" width="16.81640625" style="8" customWidth="1"/>
    <col min="23" max="23" width="9.1796875" style="8" customWidth="1"/>
    <col min="24" max="80" width="9.1796875" style="8" hidden="1" customWidth="1"/>
    <col min="81" max="81" width="79.81640625" style="8" hidden="1" customWidth="1"/>
    <col min="82" max="84" width="9.1796875" style="8" hidden="1" customWidth="1"/>
    <col min="85" max="85" width="81.1796875" style="8" hidden="1" customWidth="1"/>
    <col min="86" max="89" width="9.1796875" style="8" hidden="1" customWidth="1"/>
    <col min="90" max="90" width="98.81640625" style="8" hidden="1" customWidth="1"/>
    <col min="91" max="91" width="9.1796875" style="8" hidden="1" customWidth="1"/>
    <col min="92" max="92" width="100.1796875" style="8" hidden="1" customWidth="1"/>
    <col min="93" max="93" width="9.1796875" style="8" hidden="1" customWidth="1"/>
    <col min="94" max="94" width="100.453125" style="8" hidden="1" customWidth="1"/>
    <col min="95" max="16384" width="9.1796875" style="8" hidden="1"/>
  </cols>
  <sheetData>
    <row r="1" spans="1:94" s="10" customFormat="1" ht="85" customHeight="1" x14ac:dyDescent="0.35">
      <c r="F1" s="53"/>
      <c r="K1" s="68"/>
      <c r="L1" s="68"/>
      <c r="M1" s="68"/>
      <c r="N1" s="68"/>
      <c r="O1" s="68"/>
      <c r="P1" s="69"/>
      <c r="Q1" s="70"/>
    </row>
    <row r="2" spans="1:94" s="10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10"/>
      <c r="J3" s="10"/>
      <c r="K3" s="9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9"/>
      <c r="W3" s="9"/>
      <c r="X3" s="9"/>
      <c r="Y3" s="9"/>
      <c r="Z3" s="9"/>
      <c r="AA3" s="9"/>
      <c r="AB3" s="9"/>
    </row>
    <row r="4" spans="1:94" ht="15" thickBot="1" x14ac:dyDescent="0.4">
      <c r="A4" s="6"/>
      <c r="B4" s="11" t="s">
        <v>1</v>
      </c>
      <c r="C4" s="81"/>
      <c r="D4" s="82"/>
      <c r="E4" s="82"/>
      <c r="F4" s="82"/>
      <c r="G4" s="82"/>
      <c r="H4" s="82"/>
      <c r="I4" s="83"/>
      <c r="J4" s="84"/>
      <c r="K4" s="9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9"/>
      <c r="W4" s="9"/>
      <c r="X4" s="9"/>
      <c r="Y4" s="9"/>
      <c r="Z4" s="9"/>
      <c r="AA4" s="9"/>
      <c r="AB4" s="9"/>
    </row>
    <row r="5" spans="1:94" ht="15" thickBot="1" x14ac:dyDescent="0.4">
      <c r="A5" s="7"/>
      <c r="B5" s="12" t="s">
        <v>47</v>
      </c>
      <c r="C5" s="66" t="s">
        <v>49</v>
      </c>
      <c r="D5" s="41"/>
      <c r="E5" s="41"/>
      <c r="F5" s="41"/>
      <c r="G5" s="25"/>
      <c r="H5" s="27"/>
      <c r="I5" s="24" t="s">
        <v>12</v>
      </c>
      <c r="J5" s="67"/>
      <c r="K5" s="9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9"/>
      <c r="W5" s="9"/>
      <c r="X5" s="9"/>
      <c r="Y5" s="9"/>
      <c r="Z5" s="9"/>
      <c r="AA5" s="9"/>
      <c r="AB5" s="9"/>
    </row>
    <row r="6" spans="1:94" s="9" customFormat="1" ht="13.5" customHeight="1" thickBot="1" x14ac:dyDescent="0.4">
      <c r="F6" s="52"/>
      <c r="H6" s="26"/>
      <c r="I6" s="14"/>
    </row>
    <row r="7" spans="1:94" ht="120" customHeight="1" thickBot="1" x14ac:dyDescent="0.4">
      <c r="A7" s="9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9"/>
      <c r="X7" s="9"/>
      <c r="Y7" s="9"/>
      <c r="Z7" s="9"/>
      <c r="AA7" s="9"/>
      <c r="AB7" s="9"/>
      <c r="CN7" s="34" t="s">
        <v>17</v>
      </c>
      <c r="CP7" s="34" t="s">
        <v>18</v>
      </c>
    </row>
    <row r="8" spans="1:94" ht="15" customHeight="1" thickBot="1" x14ac:dyDescent="0.4">
      <c r="A8" s="9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9"/>
      <c r="X8" s="9"/>
      <c r="Y8" s="9"/>
      <c r="Z8" s="9"/>
      <c r="AA8" s="9"/>
      <c r="AB8" s="9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8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9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14" si="1">L9+M9+N9+O9+P9-Q9</f>
        <v>0</v>
      </c>
      <c r="T9" s="4">
        <f>J9+S9-R9</f>
        <v>0</v>
      </c>
      <c r="U9" s="5">
        <f t="shared" ref="U9:U14" si="2">IFERROR(((H9/I9)*100),0)</f>
        <v>0</v>
      </c>
      <c r="V9" s="2">
        <f>IFERROR(((T9*U9)/100),0)</f>
        <v>0</v>
      </c>
      <c r="W9" s="9"/>
      <c r="X9" s="9"/>
      <c r="Y9" s="9"/>
      <c r="Z9" s="9"/>
      <c r="AA9" s="9"/>
      <c r="AB9" s="9"/>
      <c r="CC9" s="18" t="str">
        <f t="shared" si="0"/>
        <v/>
      </c>
      <c r="CE9" s="19">
        <f t="shared" ref="CE9:CE200" si="3">IF(CC9&lt;&gt;"",1,0)</f>
        <v>0</v>
      </c>
      <c r="CG9" s="20"/>
      <c r="CK9" s="8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9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14" si="4">J10+S10-R10</f>
        <v>0</v>
      </c>
      <c r="U10" s="5">
        <f t="shared" si="2"/>
        <v>0</v>
      </c>
      <c r="V10" s="2">
        <f t="shared" ref="V10:V14" si="5">IFERROR(((T10*U10)/100),0)</f>
        <v>0</v>
      </c>
      <c r="W10" s="9"/>
      <c r="X10" s="9"/>
      <c r="Y10" s="9"/>
      <c r="Z10" s="9"/>
      <c r="AA10" s="9"/>
      <c r="AB10" s="9"/>
      <c r="CC10" s="18" t="str">
        <f t="shared" si="0"/>
        <v/>
      </c>
      <c r="CE10" s="19">
        <f t="shared" si="3"/>
        <v>0</v>
      </c>
      <c r="CG10" s="21"/>
      <c r="CK10" s="8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9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9"/>
      <c r="X11" s="9"/>
      <c r="Y11" s="9"/>
      <c r="Z11" s="9"/>
      <c r="AA11" s="9"/>
      <c r="AB11" s="9"/>
      <c r="CC11" s="18" t="str">
        <f t="shared" si="0"/>
        <v/>
      </c>
      <c r="CE11" s="19">
        <f t="shared" si="3"/>
        <v>0</v>
      </c>
      <c r="CG11" s="21"/>
      <c r="CK11" s="8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9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9"/>
      <c r="X12" s="9"/>
      <c r="Y12" s="9"/>
      <c r="Z12" s="9"/>
      <c r="AA12" s="9"/>
      <c r="AB12" s="9"/>
      <c r="CC12" s="18" t="str">
        <f t="shared" si="0"/>
        <v/>
      </c>
      <c r="CE12" s="19">
        <f t="shared" si="3"/>
        <v>0</v>
      </c>
      <c r="CG12" s="21"/>
      <c r="CK12" s="8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9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9"/>
      <c r="X13" s="9"/>
      <c r="Y13" s="9"/>
      <c r="Z13" s="9"/>
      <c r="AA13" s="9"/>
      <c r="AB13" s="9"/>
      <c r="CC13" s="18" t="str">
        <f t="shared" si="0"/>
        <v/>
      </c>
      <c r="CE13" s="19">
        <f t="shared" si="3"/>
        <v>0</v>
      </c>
      <c r="CG13" s="21"/>
      <c r="CK13" s="8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9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9"/>
      <c r="X14" s="9"/>
      <c r="Y14" s="9"/>
      <c r="Z14" s="9"/>
      <c r="AA14" s="9"/>
      <c r="AB14" s="9"/>
      <c r="CC14" s="18" t="str">
        <f t="shared" si="0"/>
        <v/>
      </c>
      <c r="CE14" s="19">
        <f t="shared" si="3"/>
        <v>0</v>
      </c>
      <c r="CG14" s="21"/>
      <c r="CK14" s="8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9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ref="S15:S78" si="6">L15+M15+N15+O15+P15-Q15</f>
        <v>0</v>
      </c>
      <c r="T15" s="4">
        <f t="shared" ref="T15:T78" si="7">J15+S15-R15</f>
        <v>0</v>
      </c>
      <c r="U15" s="5">
        <f t="shared" ref="U15:U78" si="8">IFERROR(((H15/I15)*100),0)</f>
        <v>0</v>
      </c>
      <c r="V15" s="2">
        <f t="shared" ref="V15:V78" si="9">IFERROR(((T15*U15)/100),0)</f>
        <v>0</v>
      </c>
      <c r="W15" s="9"/>
      <c r="X15" s="9"/>
      <c r="Y15" s="9"/>
      <c r="Z15" s="9"/>
      <c r="AA15" s="9"/>
      <c r="AB15" s="9"/>
      <c r="CC15" s="18" t="str">
        <f t="shared" si="0"/>
        <v/>
      </c>
      <c r="CE15" s="19">
        <f t="shared" si="3"/>
        <v>0</v>
      </c>
      <c r="CG15" s="21"/>
      <c r="CK15" s="8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9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6"/>
        <v>0</v>
      </c>
      <c r="T16" s="4">
        <f t="shared" si="7"/>
        <v>0</v>
      </c>
      <c r="U16" s="5">
        <f t="shared" si="8"/>
        <v>0</v>
      </c>
      <c r="V16" s="2">
        <f t="shared" si="9"/>
        <v>0</v>
      </c>
      <c r="W16" s="9"/>
      <c r="X16" s="9"/>
      <c r="Y16" s="9"/>
      <c r="Z16" s="9"/>
      <c r="AA16" s="9"/>
      <c r="AB16" s="9"/>
      <c r="CC16" s="18" t="str">
        <f t="shared" si="0"/>
        <v/>
      </c>
      <c r="CE16" s="19">
        <f t="shared" si="3"/>
        <v>0</v>
      </c>
      <c r="CG16" s="21"/>
      <c r="CK16" s="8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9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6"/>
        <v>0</v>
      </c>
      <c r="T17" s="4">
        <f t="shared" si="7"/>
        <v>0</v>
      </c>
      <c r="U17" s="5">
        <f t="shared" si="8"/>
        <v>0</v>
      </c>
      <c r="V17" s="2">
        <f t="shared" si="9"/>
        <v>0</v>
      </c>
      <c r="W17" s="9"/>
      <c r="X17" s="9"/>
      <c r="Y17" s="9"/>
      <c r="Z17" s="9"/>
      <c r="AA17" s="9"/>
      <c r="AB17" s="9"/>
      <c r="CC17" s="18" t="str">
        <f t="shared" si="0"/>
        <v/>
      </c>
      <c r="CE17" s="19">
        <f t="shared" si="3"/>
        <v>0</v>
      </c>
      <c r="CG17" s="21"/>
      <c r="CK17" s="8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9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6"/>
        <v>0</v>
      </c>
      <c r="T18" s="4">
        <f t="shared" si="7"/>
        <v>0</v>
      </c>
      <c r="U18" s="5">
        <f t="shared" si="8"/>
        <v>0</v>
      </c>
      <c r="V18" s="2">
        <f t="shared" si="9"/>
        <v>0</v>
      </c>
      <c r="W18" s="9"/>
      <c r="X18" s="9"/>
      <c r="Y18" s="9"/>
      <c r="Z18" s="9"/>
      <c r="AA18" s="9"/>
      <c r="AB18" s="9"/>
      <c r="CC18" s="18" t="str">
        <f t="shared" si="0"/>
        <v/>
      </c>
      <c r="CE18" s="19">
        <f t="shared" si="3"/>
        <v>0</v>
      </c>
      <c r="CG18" s="21"/>
      <c r="CK18" s="8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9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6"/>
        <v>0</v>
      </c>
      <c r="T19" s="4">
        <f t="shared" si="7"/>
        <v>0</v>
      </c>
      <c r="U19" s="5">
        <f t="shared" si="8"/>
        <v>0</v>
      </c>
      <c r="V19" s="2">
        <f t="shared" si="9"/>
        <v>0</v>
      </c>
      <c r="W19" s="9"/>
      <c r="X19" s="9"/>
      <c r="Y19" s="9"/>
      <c r="Z19" s="9"/>
      <c r="AA19" s="9"/>
      <c r="AB19" s="9"/>
      <c r="CC19" s="18" t="str">
        <f t="shared" si="0"/>
        <v/>
      </c>
      <c r="CE19" s="19">
        <f t="shared" si="3"/>
        <v>0</v>
      </c>
      <c r="CG19" s="21"/>
      <c r="CK19" s="8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9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6"/>
        <v>0</v>
      </c>
      <c r="T20" s="4">
        <f t="shared" si="7"/>
        <v>0</v>
      </c>
      <c r="U20" s="5">
        <f t="shared" si="8"/>
        <v>0</v>
      </c>
      <c r="V20" s="2">
        <f t="shared" si="9"/>
        <v>0</v>
      </c>
      <c r="W20" s="9"/>
      <c r="X20" s="9"/>
      <c r="Y20" s="9"/>
      <c r="Z20" s="9"/>
      <c r="AA20" s="9"/>
      <c r="AB20" s="9"/>
      <c r="CC20" s="18" t="str">
        <f t="shared" si="0"/>
        <v/>
      </c>
      <c r="CE20" s="19">
        <f t="shared" si="3"/>
        <v>0</v>
      </c>
      <c r="CG20" s="21"/>
      <c r="CK20" s="8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9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6"/>
        <v>0</v>
      </c>
      <c r="T21" s="4">
        <f t="shared" si="7"/>
        <v>0</v>
      </c>
      <c r="U21" s="5">
        <f t="shared" si="8"/>
        <v>0</v>
      </c>
      <c r="V21" s="2">
        <f t="shared" si="9"/>
        <v>0</v>
      </c>
      <c r="W21" s="9"/>
      <c r="X21" s="9"/>
      <c r="Y21" s="9"/>
      <c r="Z21" s="9"/>
      <c r="AA21" s="9"/>
      <c r="AB21" s="9"/>
      <c r="CC21" s="18" t="str">
        <f t="shared" si="0"/>
        <v/>
      </c>
      <c r="CE21" s="19">
        <f t="shared" si="3"/>
        <v>0</v>
      </c>
      <c r="CG21" s="21"/>
      <c r="CK21" s="8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9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6"/>
        <v>0</v>
      </c>
      <c r="T22" s="4">
        <f t="shared" si="7"/>
        <v>0</v>
      </c>
      <c r="U22" s="5">
        <f t="shared" si="8"/>
        <v>0</v>
      </c>
      <c r="V22" s="2">
        <f t="shared" si="9"/>
        <v>0</v>
      </c>
      <c r="W22" s="9"/>
      <c r="X22" s="9"/>
      <c r="Y22" s="9"/>
      <c r="Z22" s="9"/>
      <c r="AA22" s="9"/>
      <c r="AB22" s="9"/>
      <c r="CC22" s="18" t="str">
        <f t="shared" si="0"/>
        <v/>
      </c>
      <c r="CE22" s="19">
        <f t="shared" si="3"/>
        <v>0</v>
      </c>
      <c r="CG22" s="21"/>
      <c r="CK22" s="8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9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6"/>
        <v>0</v>
      </c>
      <c r="T23" s="4">
        <f t="shared" si="7"/>
        <v>0</v>
      </c>
      <c r="U23" s="5">
        <f t="shared" si="8"/>
        <v>0</v>
      </c>
      <c r="V23" s="2">
        <f t="shared" si="9"/>
        <v>0</v>
      </c>
      <c r="W23" s="9"/>
      <c r="X23" s="9"/>
      <c r="Y23" s="9"/>
      <c r="Z23" s="9"/>
      <c r="AA23" s="9"/>
      <c r="AB23" s="9"/>
      <c r="CC23" s="18" t="str">
        <f t="shared" si="0"/>
        <v/>
      </c>
      <c r="CE23" s="19">
        <f t="shared" si="3"/>
        <v>0</v>
      </c>
      <c r="CG23" s="21"/>
      <c r="CK23" s="8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9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6"/>
        <v>0</v>
      </c>
      <c r="T24" s="4">
        <f t="shared" si="7"/>
        <v>0</v>
      </c>
      <c r="U24" s="5">
        <f t="shared" si="8"/>
        <v>0</v>
      </c>
      <c r="V24" s="2">
        <f t="shared" si="9"/>
        <v>0</v>
      </c>
      <c r="W24" s="9"/>
      <c r="X24" s="9"/>
      <c r="Y24" s="9"/>
      <c r="Z24" s="9"/>
      <c r="AA24" s="9"/>
      <c r="AB24" s="9"/>
      <c r="CC24" s="18" t="str">
        <f t="shared" si="0"/>
        <v/>
      </c>
      <c r="CE24" s="19">
        <f t="shared" si="3"/>
        <v>0</v>
      </c>
      <c r="CG24" s="21"/>
      <c r="CK24" s="8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9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6"/>
        <v>0</v>
      </c>
      <c r="T25" s="4">
        <f t="shared" si="7"/>
        <v>0</v>
      </c>
      <c r="U25" s="5">
        <f t="shared" si="8"/>
        <v>0</v>
      </c>
      <c r="V25" s="2">
        <f t="shared" si="9"/>
        <v>0</v>
      </c>
      <c r="W25" s="9"/>
      <c r="X25" s="9"/>
      <c r="Y25" s="9"/>
      <c r="Z25" s="9"/>
      <c r="AA25" s="9"/>
      <c r="AB25" s="9"/>
      <c r="CC25" s="18" t="str">
        <f t="shared" si="0"/>
        <v/>
      </c>
      <c r="CE25" s="19">
        <f t="shared" si="3"/>
        <v>0</v>
      </c>
      <c r="CG25" s="21"/>
      <c r="CK25" s="8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9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6"/>
        <v>0</v>
      </c>
      <c r="T26" s="4">
        <f t="shared" si="7"/>
        <v>0</v>
      </c>
      <c r="U26" s="5">
        <f t="shared" si="8"/>
        <v>0</v>
      </c>
      <c r="V26" s="2">
        <f t="shared" si="9"/>
        <v>0</v>
      </c>
      <c r="W26" s="9"/>
      <c r="X26" s="9"/>
      <c r="Y26" s="9"/>
      <c r="Z26" s="9"/>
      <c r="AA26" s="9"/>
      <c r="AB26" s="9"/>
      <c r="CC26" s="18" t="str">
        <f t="shared" si="0"/>
        <v/>
      </c>
      <c r="CE26" s="19">
        <f t="shared" si="3"/>
        <v>0</v>
      </c>
      <c r="CG26" s="21"/>
      <c r="CK26" s="8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9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6"/>
        <v>0</v>
      </c>
      <c r="T27" s="4">
        <f t="shared" si="7"/>
        <v>0</v>
      </c>
      <c r="U27" s="5">
        <f t="shared" si="8"/>
        <v>0</v>
      </c>
      <c r="V27" s="2">
        <f t="shared" si="9"/>
        <v>0</v>
      </c>
      <c r="W27" s="9"/>
      <c r="X27" s="9"/>
      <c r="Y27" s="9"/>
      <c r="Z27" s="9"/>
      <c r="AA27" s="9"/>
      <c r="AB27" s="9"/>
      <c r="CC27" s="18" t="str">
        <f t="shared" si="0"/>
        <v/>
      </c>
      <c r="CE27" s="19">
        <f t="shared" si="3"/>
        <v>0</v>
      </c>
      <c r="CG27" s="21"/>
      <c r="CK27" s="8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9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6"/>
        <v>0</v>
      </c>
      <c r="T28" s="4">
        <f t="shared" si="7"/>
        <v>0</v>
      </c>
      <c r="U28" s="5">
        <f t="shared" si="8"/>
        <v>0</v>
      </c>
      <c r="V28" s="2">
        <f t="shared" si="9"/>
        <v>0</v>
      </c>
      <c r="W28" s="9"/>
      <c r="X28" s="9"/>
      <c r="Y28" s="9"/>
      <c r="Z28" s="9"/>
      <c r="AA28" s="9"/>
      <c r="AB28" s="9"/>
      <c r="CC28" s="18" t="str">
        <f t="shared" si="0"/>
        <v/>
      </c>
      <c r="CE28" s="19">
        <f t="shared" si="3"/>
        <v>0</v>
      </c>
      <c r="CG28" s="21"/>
      <c r="CK28" s="8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9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6"/>
        <v>0</v>
      </c>
      <c r="T29" s="4">
        <f t="shared" si="7"/>
        <v>0</v>
      </c>
      <c r="U29" s="5">
        <f t="shared" si="8"/>
        <v>0</v>
      </c>
      <c r="V29" s="2">
        <f t="shared" si="9"/>
        <v>0</v>
      </c>
      <c r="W29" s="9"/>
      <c r="X29" s="9"/>
      <c r="Y29" s="9"/>
      <c r="Z29" s="9"/>
      <c r="AA29" s="9"/>
      <c r="AB29" s="9"/>
      <c r="CC29" s="18" t="str">
        <f t="shared" si="0"/>
        <v/>
      </c>
      <c r="CE29" s="19">
        <f t="shared" si="3"/>
        <v>0</v>
      </c>
      <c r="CG29" s="21"/>
      <c r="CK29" s="8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9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6"/>
        <v>0</v>
      </c>
      <c r="T30" s="4">
        <f t="shared" si="7"/>
        <v>0</v>
      </c>
      <c r="U30" s="5">
        <f t="shared" si="8"/>
        <v>0</v>
      </c>
      <c r="V30" s="2">
        <f t="shared" si="9"/>
        <v>0</v>
      </c>
      <c r="W30" s="9"/>
      <c r="X30" s="9"/>
      <c r="Y30" s="9"/>
      <c r="Z30" s="9"/>
      <c r="AA30" s="9"/>
      <c r="AB30" s="9"/>
      <c r="CC30" s="18" t="str">
        <f t="shared" si="0"/>
        <v/>
      </c>
      <c r="CE30" s="19">
        <f t="shared" si="3"/>
        <v>0</v>
      </c>
      <c r="CG30" s="21"/>
      <c r="CK30" s="8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9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6"/>
        <v>0</v>
      </c>
      <c r="T31" s="4">
        <f t="shared" si="7"/>
        <v>0</v>
      </c>
      <c r="U31" s="48">
        <f t="shared" si="8"/>
        <v>0</v>
      </c>
      <c r="V31" s="2">
        <f t="shared" si="9"/>
        <v>0</v>
      </c>
      <c r="W31" s="9"/>
      <c r="X31" s="9"/>
      <c r="Y31" s="9"/>
      <c r="Z31" s="9"/>
      <c r="AA31" s="9"/>
      <c r="AB31" s="9"/>
      <c r="CC31" s="49"/>
      <c r="CE31" s="50"/>
      <c r="CG31" s="21"/>
      <c r="CL31" s="50"/>
    </row>
    <row r="32" spans="1:90" ht="15" customHeight="1" x14ac:dyDescent="0.35">
      <c r="A32" s="9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6"/>
        <v>0</v>
      </c>
      <c r="T32" s="4">
        <f t="shared" si="7"/>
        <v>0</v>
      </c>
      <c r="U32" s="48">
        <f t="shared" si="8"/>
        <v>0</v>
      </c>
      <c r="V32" s="2">
        <f t="shared" si="9"/>
        <v>0</v>
      </c>
      <c r="W32" s="9"/>
      <c r="X32" s="9"/>
      <c r="Y32" s="9"/>
      <c r="Z32" s="9"/>
      <c r="AA32" s="9"/>
      <c r="AB32" s="9"/>
      <c r="CC32" s="49"/>
      <c r="CE32" s="50"/>
      <c r="CG32" s="21"/>
      <c r="CL32" s="50"/>
    </row>
    <row r="33" spans="1:90" ht="15" customHeight="1" x14ac:dyDescent="0.35">
      <c r="A33" s="9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6"/>
        <v>0</v>
      </c>
      <c r="T33" s="4">
        <f t="shared" si="7"/>
        <v>0</v>
      </c>
      <c r="U33" s="48">
        <f t="shared" si="8"/>
        <v>0</v>
      </c>
      <c r="V33" s="2">
        <f t="shared" si="9"/>
        <v>0</v>
      </c>
      <c r="W33" s="9"/>
      <c r="X33" s="9"/>
      <c r="Y33" s="9"/>
      <c r="Z33" s="9"/>
      <c r="AA33" s="9"/>
      <c r="AB33" s="9"/>
      <c r="CC33" s="49"/>
      <c r="CE33" s="50"/>
      <c r="CG33" s="21"/>
      <c r="CL33" s="50"/>
    </row>
    <row r="34" spans="1:90" ht="15" customHeight="1" x14ac:dyDescent="0.35">
      <c r="A34" s="9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6"/>
        <v>0</v>
      </c>
      <c r="T34" s="4">
        <f t="shared" si="7"/>
        <v>0</v>
      </c>
      <c r="U34" s="48">
        <f t="shared" si="8"/>
        <v>0</v>
      </c>
      <c r="V34" s="2">
        <f t="shared" si="9"/>
        <v>0</v>
      </c>
      <c r="W34" s="9"/>
      <c r="X34" s="9"/>
      <c r="Y34" s="9"/>
      <c r="Z34" s="9"/>
      <c r="AA34" s="9"/>
      <c r="AB34" s="9"/>
      <c r="CC34" s="49"/>
      <c r="CE34" s="50"/>
      <c r="CG34" s="21"/>
      <c r="CL34" s="50"/>
    </row>
    <row r="35" spans="1:90" ht="15" customHeight="1" x14ac:dyDescent="0.35">
      <c r="A35" s="9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6"/>
        <v>0</v>
      </c>
      <c r="T35" s="4">
        <f t="shared" si="7"/>
        <v>0</v>
      </c>
      <c r="U35" s="48">
        <f t="shared" si="8"/>
        <v>0</v>
      </c>
      <c r="V35" s="2">
        <f t="shared" si="9"/>
        <v>0</v>
      </c>
      <c r="W35" s="9"/>
      <c r="X35" s="9"/>
      <c r="Y35" s="9"/>
      <c r="Z35" s="9"/>
      <c r="AA35" s="9"/>
      <c r="AB35" s="9"/>
      <c r="CC35" s="49"/>
      <c r="CE35" s="50"/>
      <c r="CG35" s="21"/>
      <c r="CL35" s="50"/>
    </row>
    <row r="36" spans="1:90" ht="15" customHeight="1" x14ac:dyDescent="0.35">
      <c r="A36" s="9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6"/>
        <v>0</v>
      </c>
      <c r="T36" s="4">
        <f t="shared" si="7"/>
        <v>0</v>
      </c>
      <c r="U36" s="48">
        <f t="shared" si="8"/>
        <v>0</v>
      </c>
      <c r="V36" s="2">
        <f t="shared" si="9"/>
        <v>0</v>
      </c>
      <c r="W36" s="9"/>
      <c r="X36" s="9"/>
      <c r="Y36" s="9"/>
      <c r="Z36" s="9"/>
      <c r="AA36" s="9"/>
      <c r="AB36" s="9"/>
      <c r="CC36" s="49"/>
      <c r="CE36" s="50"/>
      <c r="CG36" s="21"/>
      <c r="CL36" s="50"/>
    </row>
    <row r="37" spans="1:90" ht="15" customHeight="1" x14ac:dyDescent="0.35">
      <c r="A37" s="9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6"/>
        <v>0</v>
      </c>
      <c r="T37" s="4">
        <f t="shared" si="7"/>
        <v>0</v>
      </c>
      <c r="U37" s="48">
        <f t="shared" si="8"/>
        <v>0</v>
      </c>
      <c r="V37" s="2">
        <f t="shared" si="9"/>
        <v>0</v>
      </c>
      <c r="W37" s="9"/>
      <c r="X37" s="9"/>
      <c r="Y37" s="9"/>
      <c r="Z37" s="9"/>
      <c r="AA37" s="9"/>
      <c r="AB37" s="9"/>
      <c r="CC37" s="49"/>
      <c r="CE37" s="50"/>
      <c r="CG37" s="21"/>
      <c r="CL37" s="50"/>
    </row>
    <row r="38" spans="1:90" ht="15" customHeight="1" x14ac:dyDescent="0.35">
      <c r="A38" s="9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6"/>
        <v>0</v>
      </c>
      <c r="T38" s="4">
        <f t="shared" si="7"/>
        <v>0</v>
      </c>
      <c r="U38" s="48">
        <f t="shared" si="8"/>
        <v>0</v>
      </c>
      <c r="V38" s="2">
        <f t="shared" si="9"/>
        <v>0</v>
      </c>
      <c r="W38" s="9"/>
      <c r="X38" s="9"/>
      <c r="Y38" s="9"/>
      <c r="Z38" s="9"/>
      <c r="AA38" s="9"/>
      <c r="AB38" s="9"/>
      <c r="CC38" s="49"/>
      <c r="CE38" s="50"/>
      <c r="CG38" s="21"/>
      <c r="CL38" s="50"/>
    </row>
    <row r="39" spans="1:90" ht="15" customHeight="1" x14ac:dyDescent="0.35">
      <c r="A39" s="9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6"/>
        <v>0</v>
      </c>
      <c r="T39" s="4">
        <f t="shared" si="7"/>
        <v>0</v>
      </c>
      <c r="U39" s="48">
        <f t="shared" si="8"/>
        <v>0</v>
      </c>
      <c r="V39" s="2">
        <f t="shared" si="9"/>
        <v>0</v>
      </c>
      <c r="W39" s="9"/>
      <c r="X39" s="9"/>
      <c r="Y39" s="9"/>
      <c r="Z39" s="9"/>
      <c r="AA39" s="9"/>
      <c r="AB39" s="9"/>
      <c r="CC39" s="49"/>
      <c r="CE39" s="50"/>
      <c r="CG39" s="21"/>
      <c r="CL39" s="50"/>
    </row>
    <row r="40" spans="1:90" ht="15" customHeight="1" x14ac:dyDescent="0.35">
      <c r="A40" s="9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6"/>
        <v>0</v>
      </c>
      <c r="T40" s="4">
        <f t="shared" si="7"/>
        <v>0</v>
      </c>
      <c r="U40" s="48">
        <f t="shared" si="8"/>
        <v>0</v>
      </c>
      <c r="V40" s="2">
        <f t="shared" si="9"/>
        <v>0</v>
      </c>
      <c r="W40" s="9"/>
      <c r="X40" s="9"/>
      <c r="Y40" s="9"/>
      <c r="Z40" s="9"/>
      <c r="AA40" s="9"/>
      <c r="AB40" s="9"/>
      <c r="CC40" s="49"/>
      <c r="CE40" s="50"/>
      <c r="CG40" s="21"/>
      <c r="CL40" s="50"/>
    </row>
    <row r="41" spans="1:90" ht="15" customHeight="1" x14ac:dyDescent="0.35">
      <c r="A41" s="9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6"/>
        <v>0</v>
      </c>
      <c r="T41" s="4">
        <f t="shared" si="7"/>
        <v>0</v>
      </c>
      <c r="U41" s="48">
        <f t="shared" si="8"/>
        <v>0</v>
      </c>
      <c r="V41" s="2">
        <f t="shared" si="9"/>
        <v>0</v>
      </c>
      <c r="W41" s="9"/>
      <c r="X41" s="9"/>
      <c r="Y41" s="9"/>
      <c r="Z41" s="9"/>
      <c r="AA41" s="9"/>
      <c r="AB41" s="9"/>
      <c r="CC41" s="49"/>
      <c r="CE41" s="50"/>
      <c r="CG41" s="21"/>
      <c r="CL41" s="50"/>
    </row>
    <row r="42" spans="1:90" ht="15" customHeight="1" x14ac:dyDescent="0.35">
      <c r="A42" s="9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6"/>
        <v>0</v>
      </c>
      <c r="T42" s="4">
        <f t="shared" si="7"/>
        <v>0</v>
      </c>
      <c r="U42" s="48">
        <f t="shared" si="8"/>
        <v>0</v>
      </c>
      <c r="V42" s="2">
        <f t="shared" si="9"/>
        <v>0</v>
      </c>
      <c r="W42" s="9"/>
      <c r="X42" s="9"/>
      <c r="Y42" s="9"/>
      <c r="Z42" s="9"/>
      <c r="AA42" s="9"/>
      <c r="AB42" s="9"/>
      <c r="CC42" s="49"/>
      <c r="CE42" s="50"/>
      <c r="CG42" s="21"/>
      <c r="CL42" s="50"/>
    </row>
    <row r="43" spans="1:90" ht="15" customHeight="1" x14ac:dyDescent="0.35">
      <c r="A43" s="9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6"/>
        <v>0</v>
      </c>
      <c r="T43" s="4">
        <f t="shared" si="7"/>
        <v>0</v>
      </c>
      <c r="U43" s="48">
        <f t="shared" si="8"/>
        <v>0</v>
      </c>
      <c r="V43" s="2">
        <f t="shared" si="9"/>
        <v>0</v>
      </c>
      <c r="W43" s="9"/>
      <c r="X43" s="9"/>
      <c r="Y43" s="9"/>
      <c r="Z43" s="9"/>
      <c r="AA43" s="9"/>
      <c r="AB43" s="9"/>
      <c r="CC43" s="49"/>
      <c r="CE43" s="50"/>
      <c r="CG43" s="21"/>
      <c r="CL43" s="50"/>
    </row>
    <row r="44" spans="1:90" ht="15" customHeight="1" x14ac:dyDescent="0.35">
      <c r="A44" s="9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6"/>
        <v>0</v>
      </c>
      <c r="T44" s="4">
        <f t="shared" si="7"/>
        <v>0</v>
      </c>
      <c r="U44" s="48">
        <f t="shared" si="8"/>
        <v>0</v>
      </c>
      <c r="V44" s="2">
        <f t="shared" si="9"/>
        <v>0</v>
      </c>
      <c r="W44" s="9"/>
      <c r="X44" s="9"/>
      <c r="Y44" s="9"/>
      <c r="Z44" s="9"/>
      <c r="AA44" s="9"/>
      <c r="AB44" s="9"/>
      <c r="CC44" s="49"/>
      <c r="CE44" s="50"/>
      <c r="CG44" s="21"/>
      <c r="CL44" s="50"/>
    </row>
    <row r="45" spans="1:90" ht="15" customHeight="1" x14ac:dyDescent="0.35">
      <c r="A45" s="9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6"/>
        <v>0</v>
      </c>
      <c r="T45" s="4">
        <f t="shared" si="7"/>
        <v>0</v>
      </c>
      <c r="U45" s="48">
        <f t="shared" si="8"/>
        <v>0</v>
      </c>
      <c r="V45" s="2">
        <f t="shared" si="9"/>
        <v>0</v>
      </c>
      <c r="W45" s="9"/>
      <c r="X45" s="9"/>
      <c r="Y45" s="9"/>
      <c r="Z45" s="9"/>
      <c r="AA45" s="9"/>
      <c r="AB45" s="9"/>
      <c r="CC45" s="49"/>
      <c r="CE45" s="50"/>
      <c r="CG45" s="21"/>
      <c r="CL45" s="50"/>
    </row>
    <row r="46" spans="1:90" ht="15" customHeight="1" x14ac:dyDescent="0.35">
      <c r="A46" s="9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6"/>
        <v>0</v>
      </c>
      <c r="T46" s="4">
        <f t="shared" si="7"/>
        <v>0</v>
      </c>
      <c r="U46" s="48">
        <f t="shared" si="8"/>
        <v>0</v>
      </c>
      <c r="V46" s="2">
        <f t="shared" si="9"/>
        <v>0</v>
      </c>
      <c r="W46" s="9"/>
      <c r="X46" s="9"/>
      <c r="Y46" s="9"/>
      <c r="Z46" s="9"/>
      <c r="AA46" s="9"/>
      <c r="AB46" s="9"/>
      <c r="CC46" s="49"/>
      <c r="CE46" s="50"/>
      <c r="CG46" s="21"/>
      <c r="CL46" s="50"/>
    </row>
    <row r="47" spans="1:90" ht="15" customHeight="1" x14ac:dyDescent="0.35">
      <c r="A47" s="9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6"/>
        <v>0</v>
      </c>
      <c r="T47" s="4">
        <f t="shared" si="7"/>
        <v>0</v>
      </c>
      <c r="U47" s="48">
        <f t="shared" si="8"/>
        <v>0</v>
      </c>
      <c r="V47" s="2">
        <f t="shared" si="9"/>
        <v>0</v>
      </c>
      <c r="W47" s="9"/>
      <c r="X47" s="9"/>
      <c r="Y47" s="9"/>
      <c r="Z47" s="9"/>
      <c r="AA47" s="9"/>
      <c r="AB47" s="9"/>
      <c r="CC47" s="49"/>
      <c r="CE47" s="50"/>
      <c r="CG47" s="21"/>
      <c r="CL47" s="50"/>
    </row>
    <row r="48" spans="1:90" ht="15" customHeight="1" x14ac:dyDescent="0.35">
      <c r="A48" s="9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6"/>
        <v>0</v>
      </c>
      <c r="T48" s="4">
        <f t="shared" si="7"/>
        <v>0</v>
      </c>
      <c r="U48" s="48">
        <f t="shared" si="8"/>
        <v>0</v>
      </c>
      <c r="V48" s="2">
        <f t="shared" si="9"/>
        <v>0</v>
      </c>
      <c r="W48" s="9"/>
      <c r="X48" s="9"/>
      <c r="Y48" s="9"/>
      <c r="Z48" s="9"/>
      <c r="AA48" s="9"/>
      <c r="AB48" s="9"/>
      <c r="CC48" s="49"/>
      <c r="CE48" s="50"/>
      <c r="CG48" s="21"/>
      <c r="CL48" s="50"/>
    </row>
    <row r="49" spans="1:90" ht="15" customHeight="1" x14ac:dyDescent="0.35">
      <c r="A49" s="9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6"/>
        <v>0</v>
      </c>
      <c r="T49" s="4">
        <f t="shared" si="7"/>
        <v>0</v>
      </c>
      <c r="U49" s="48">
        <f t="shared" si="8"/>
        <v>0</v>
      </c>
      <c r="V49" s="2">
        <f t="shared" si="9"/>
        <v>0</v>
      </c>
      <c r="W49" s="9"/>
      <c r="X49" s="9"/>
      <c r="Y49" s="9"/>
      <c r="Z49" s="9"/>
      <c r="AA49" s="9"/>
      <c r="AB49" s="9"/>
      <c r="CC49" s="49"/>
      <c r="CE49" s="50"/>
      <c r="CG49" s="21"/>
      <c r="CL49" s="50"/>
    </row>
    <row r="50" spans="1:90" ht="15" customHeight="1" x14ac:dyDescent="0.35">
      <c r="A50" s="9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6"/>
        <v>0</v>
      </c>
      <c r="T50" s="4">
        <f t="shared" si="7"/>
        <v>0</v>
      </c>
      <c r="U50" s="48">
        <f t="shared" si="8"/>
        <v>0</v>
      </c>
      <c r="V50" s="2">
        <f t="shared" si="9"/>
        <v>0</v>
      </c>
      <c r="W50" s="9"/>
      <c r="X50" s="9"/>
      <c r="Y50" s="9"/>
      <c r="Z50" s="9"/>
      <c r="AA50" s="9"/>
      <c r="AB50" s="9"/>
      <c r="CC50" s="49"/>
      <c r="CE50" s="50"/>
      <c r="CG50" s="21"/>
      <c r="CL50" s="50"/>
    </row>
    <row r="51" spans="1:90" ht="15" customHeight="1" x14ac:dyDescent="0.35">
      <c r="A51" s="9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6"/>
        <v>0</v>
      </c>
      <c r="T51" s="4">
        <f t="shared" si="7"/>
        <v>0</v>
      </c>
      <c r="U51" s="48">
        <f t="shared" si="8"/>
        <v>0</v>
      </c>
      <c r="V51" s="2">
        <f t="shared" si="9"/>
        <v>0</v>
      </c>
      <c r="W51" s="9"/>
      <c r="X51" s="9"/>
      <c r="Y51" s="9"/>
      <c r="Z51" s="9"/>
      <c r="AA51" s="9"/>
      <c r="AB51" s="9"/>
      <c r="CC51" s="49"/>
      <c r="CE51" s="50"/>
      <c r="CG51" s="21"/>
      <c r="CL51" s="50"/>
    </row>
    <row r="52" spans="1:90" ht="15" customHeight="1" x14ac:dyDescent="0.35">
      <c r="A52" s="9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6"/>
        <v>0</v>
      </c>
      <c r="T52" s="4">
        <f t="shared" si="7"/>
        <v>0</v>
      </c>
      <c r="U52" s="48">
        <f t="shared" si="8"/>
        <v>0</v>
      </c>
      <c r="V52" s="2">
        <f t="shared" si="9"/>
        <v>0</v>
      </c>
      <c r="W52" s="9"/>
      <c r="X52" s="9"/>
      <c r="Y52" s="9"/>
      <c r="Z52" s="9"/>
      <c r="AA52" s="9"/>
      <c r="AB52" s="9"/>
      <c r="CC52" s="49"/>
      <c r="CE52" s="50"/>
      <c r="CG52" s="21"/>
      <c r="CL52" s="50"/>
    </row>
    <row r="53" spans="1:90" ht="15" customHeight="1" x14ac:dyDescent="0.35">
      <c r="A53" s="9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6"/>
        <v>0</v>
      </c>
      <c r="T53" s="4">
        <f t="shared" si="7"/>
        <v>0</v>
      </c>
      <c r="U53" s="48">
        <f t="shared" si="8"/>
        <v>0</v>
      </c>
      <c r="V53" s="2">
        <f t="shared" si="9"/>
        <v>0</v>
      </c>
      <c r="W53" s="9"/>
      <c r="X53" s="9"/>
      <c r="Y53" s="9"/>
      <c r="Z53" s="9"/>
      <c r="AA53" s="9"/>
      <c r="AB53" s="9"/>
      <c r="CC53" s="49"/>
      <c r="CE53" s="50"/>
      <c r="CG53" s="21"/>
      <c r="CL53" s="50"/>
    </row>
    <row r="54" spans="1:90" ht="15" customHeight="1" x14ac:dyDescent="0.35">
      <c r="A54" s="9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6"/>
        <v>0</v>
      </c>
      <c r="T54" s="4">
        <f t="shared" si="7"/>
        <v>0</v>
      </c>
      <c r="U54" s="48">
        <f t="shared" si="8"/>
        <v>0</v>
      </c>
      <c r="V54" s="2">
        <f t="shared" si="9"/>
        <v>0</v>
      </c>
      <c r="W54" s="9"/>
      <c r="X54" s="9"/>
      <c r="Y54" s="9"/>
      <c r="Z54" s="9"/>
      <c r="AA54" s="9"/>
      <c r="AB54" s="9"/>
      <c r="CC54" s="49"/>
      <c r="CE54" s="50"/>
      <c r="CG54" s="21"/>
      <c r="CL54" s="50"/>
    </row>
    <row r="55" spans="1:90" ht="15" customHeight="1" x14ac:dyDescent="0.35">
      <c r="A55" s="9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6"/>
        <v>0</v>
      </c>
      <c r="T55" s="4">
        <f t="shared" si="7"/>
        <v>0</v>
      </c>
      <c r="U55" s="48">
        <f t="shared" si="8"/>
        <v>0</v>
      </c>
      <c r="V55" s="2">
        <f t="shared" si="9"/>
        <v>0</v>
      </c>
      <c r="W55" s="9"/>
      <c r="X55" s="9"/>
      <c r="Y55" s="9"/>
      <c r="Z55" s="9"/>
      <c r="AA55" s="9"/>
      <c r="AB55" s="9"/>
      <c r="CC55" s="49"/>
      <c r="CE55" s="50"/>
      <c r="CG55" s="21"/>
      <c r="CL55" s="50"/>
    </row>
    <row r="56" spans="1:90" ht="15" customHeight="1" x14ac:dyDescent="0.35">
      <c r="A56" s="9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6"/>
        <v>0</v>
      </c>
      <c r="T56" s="4">
        <f t="shared" si="7"/>
        <v>0</v>
      </c>
      <c r="U56" s="48">
        <f t="shared" si="8"/>
        <v>0</v>
      </c>
      <c r="V56" s="2">
        <f t="shared" si="9"/>
        <v>0</v>
      </c>
      <c r="W56" s="9"/>
      <c r="X56" s="9"/>
      <c r="Y56" s="9"/>
      <c r="Z56" s="9"/>
      <c r="AA56" s="9"/>
      <c r="AB56" s="9"/>
      <c r="CC56" s="49"/>
      <c r="CE56" s="50"/>
      <c r="CG56" s="21"/>
      <c r="CL56" s="50"/>
    </row>
    <row r="57" spans="1:90" ht="15" customHeight="1" x14ac:dyDescent="0.35">
      <c r="A57" s="9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6"/>
        <v>0</v>
      </c>
      <c r="T57" s="4">
        <f t="shared" si="7"/>
        <v>0</v>
      </c>
      <c r="U57" s="48">
        <f t="shared" si="8"/>
        <v>0</v>
      </c>
      <c r="V57" s="2">
        <f t="shared" si="9"/>
        <v>0</v>
      </c>
      <c r="W57" s="9"/>
      <c r="X57" s="9"/>
      <c r="Y57" s="9"/>
      <c r="Z57" s="9"/>
      <c r="AA57" s="9"/>
      <c r="AB57" s="9"/>
      <c r="CC57" s="49"/>
      <c r="CE57" s="50"/>
      <c r="CG57" s="21"/>
      <c r="CL57" s="50"/>
    </row>
    <row r="58" spans="1:90" ht="15" customHeight="1" x14ac:dyDescent="0.35">
      <c r="A58" s="9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6"/>
        <v>0</v>
      </c>
      <c r="T58" s="4">
        <f t="shared" si="7"/>
        <v>0</v>
      </c>
      <c r="U58" s="48">
        <f t="shared" si="8"/>
        <v>0</v>
      </c>
      <c r="V58" s="2">
        <f t="shared" si="9"/>
        <v>0</v>
      </c>
      <c r="W58" s="9"/>
      <c r="X58" s="9"/>
      <c r="Y58" s="9"/>
      <c r="Z58" s="9"/>
      <c r="AA58" s="9"/>
      <c r="AB58" s="9"/>
      <c r="CC58" s="49"/>
      <c r="CE58" s="50"/>
      <c r="CG58" s="21"/>
      <c r="CL58" s="50"/>
    </row>
    <row r="59" spans="1:90" ht="15" customHeight="1" x14ac:dyDescent="0.35">
      <c r="A59" s="9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6"/>
        <v>0</v>
      </c>
      <c r="T59" s="4">
        <f t="shared" si="7"/>
        <v>0</v>
      </c>
      <c r="U59" s="48">
        <f t="shared" si="8"/>
        <v>0</v>
      </c>
      <c r="V59" s="2">
        <f t="shared" si="9"/>
        <v>0</v>
      </c>
      <c r="W59" s="9"/>
      <c r="X59" s="9"/>
      <c r="Y59" s="9"/>
      <c r="Z59" s="9"/>
      <c r="AA59" s="9"/>
      <c r="AB59" s="9"/>
      <c r="CC59" s="49"/>
      <c r="CE59" s="50"/>
      <c r="CG59" s="21"/>
      <c r="CL59" s="50"/>
    </row>
    <row r="60" spans="1:90" ht="15" customHeight="1" x14ac:dyDescent="0.35">
      <c r="A60" s="9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6"/>
        <v>0</v>
      </c>
      <c r="T60" s="4">
        <f t="shared" si="7"/>
        <v>0</v>
      </c>
      <c r="U60" s="48">
        <f t="shared" si="8"/>
        <v>0</v>
      </c>
      <c r="V60" s="2">
        <f t="shared" si="9"/>
        <v>0</v>
      </c>
      <c r="W60" s="9"/>
      <c r="X60" s="9"/>
      <c r="Y60" s="9"/>
      <c r="Z60" s="9"/>
      <c r="AA60" s="9"/>
      <c r="AB60" s="9"/>
      <c r="CC60" s="49"/>
      <c r="CE60" s="50"/>
      <c r="CG60" s="21"/>
      <c r="CL60" s="50"/>
    </row>
    <row r="61" spans="1:90" ht="15" customHeight="1" x14ac:dyDescent="0.35">
      <c r="A61" s="9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6"/>
        <v>0</v>
      </c>
      <c r="T61" s="4">
        <f t="shared" si="7"/>
        <v>0</v>
      </c>
      <c r="U61" s="48">
        <f t="shared" si="8"/>
        <v>0</v>
      </c>
      <c r="V61" s="2">
        <f t="shared" si="9"/>
        <v>0</v>
      </c>
      <c r="W61" s="9"/>
      <c r="X61" s="9"/>
      <c r="Y61" s="9"/>
      <c r="Z61" s="9"/>
      <c r="AA61" s="9"/>
      <c r="AB61" s="9"/>
      <c r="CC61" s="49"/>
      <c r="CE61" s="50"/>
      <c r="CG61" s="21"/>
      <c r="CL61" s="50"/>
    </row>
    <row r="62" spans="1:90" ht="15" customHeight="1" x14ac:dyDescent="0.35">
      <c r="A62" s="9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6"/>
        <v>0</v>
      </c>
      <c r="T62" s="4">
        <f t="shared" si="7"/>
        <v>0</v>
      </c>
      <c r="U62" s="48">
        <f t="shared" si="8"/>
        <v>0</v>
      </c>
      <c r="V62" s="2">
        <f t="shared" si="9"/>
        <v>0</v>
      </c>
      <c r="W62" s="9"/>
      <c r="X62" s="9"/>
      <c r="Y62" s="9"/>
      <c r="Z62" s="9"/>
      <c r="AA62" s="9"/>
      <c r="AB62" s="9"/>
      <c r="CC62" s="49"/>
      <c r="CE62" s="50"/>
      <c r="CG62" s="21"/>
      <c r="CL62" s="50"/>
    </row>
    <row r="63" spans="1:90" ht="15" customHeight="1" x14ac:dyDescent="0.35">
      <c r="A63" s="9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6"/>
        <v>0</v>
      </c>
      <c r="T63" s="4">
        <f t="shared" si="7"/>
        <v>0</v>
      </c>
      <c r="U63" s="48">
        <f t="shared" si="8"/>
        <v>0</v>
      </c>
      <c r="V63" s="2">
        <f t="shared" si="9"/>
        <v>0</v>
      </c>
      <c r="W63" s="9"/>
      <c r="X63" s="9"/>
      <c r="Y63" s="9"/>
      <c r="Z63" s="9"/>
      <c r="AA63" s="9"/>
      <c r="AB63" s="9"/>
      <c r="CC63" s="49"/>
      <c r="CE63" s="50"/>
      <c r="CG63" s="21"/>
      <c r="CL63" s="50"/>
    </row>
    <row r="64" spans="1:90" ht="15" customHeight="1" x14ac:dyDescent="0.35">
      <c r="A64" s="9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6"/>
        <v>0</v>
      </c>
      <c r="T64" s="4">
        <f t="shared" si="7"/>
        <v>0</v>
      </c>
      <c r="U64" s="48">
        <f t="shared" si="8"/>
        <v>0</v>
      </c>
      <c r="V64" s="2">
        <f t="shared" si="9"/>
        <v>0</v>
      </c>
      <c r="W64" s="9"/>
      <c r="X64" s="9"/>
      <c r="Y64" s="9"/>
      <c r="Z64" s="9"/>
      <c r="AA64" s="9"/>
      <c r="AB64" s="9"/>
      <c r="CC64" s="49"/>
      <c r="CE64" s="50"/>
      <c r="CG64" s="21"/>
      <c r="CL64" s="50"/>
    </row>
    <row r="65" spans="1:90" ht="15" customHeight="1" x14ac:dyDescent="0.35">
      <c r="A65" s="9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6"/>
        <v>0</v>
      </c>
      <c r="T65" s="4">
        <f t="shared" si="7"/>
        <v>0</v>
      </c>
      <c r="U65" s="48">
        <f t="shared" si="8"/>
        <v>0</v>
      </c>
      <c r="V65" s="2">
        <f t="shared" si="9"/>
        <v>0</v>
      </c>
      <c r="W65" s="9"/>
      <c r="X65" s="9"/>
      <c r="Y65" s="9"/>
      <c r="Z65" s="9"/>
      <c r="AA65" s="9"/>
      <c r="AB65" s="9"/>
      <c r="CC65" s="49"/>
      <c r="CE65" s="50"/>
      <c r="CG65" s="21"/>
      <c r="CL65" s="50"/>
    </row>
    <row r="66" spans="1:90" ht="15" customHeight="1" x14ac:dyDescent="0.35">
      <c r="A66" s="9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6"/>
        <v>0</v>
      </c>
      <c r="T66" s="4">
        <f t="shared" si="7"/>
        <v>0</v>
      </c>
      <c r="U66" s="48">
        <f t="shared" si="8"/>
        <v>0</v>
      </c>
      <c r="V66" s="2">
        <f t="shared" si="9"/>
        <v>0</v>
      </c>
      <c r="W66" s="9"/>
      <c r="X66" s="9"/>
      <c r="Y66" s="9"/>
      <c r="Z66" s="9"/>
      <c r="AA66" s="9"/>
      <c r="AB66" s="9"/>
      <c r="CC66" s="49"/>
      <c r="CE66" s="50"/>
      <c r="CG66" s="21"/>
      <c r="CL66" s="50"/>
    </row>
    <row r="67" spans="1:90" ht="15" customHeight="1" x14ac:dyDescent="0.35">
      <c r="A67" s="9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6"/>
        <v>0</v>
      </c>
      <c r="T67" s="4">
        <f t="shared" si="7"/>
        <v>0</v>
      </c>
      <c r="U67" s="48">
        <f t="shared" si="8"/>
        <v>0</v>
      </c>
      <c r="V67" s="2">
        <f t="shared" si="9"/>
        <v>0</v>
      </c>
      <c r="W67" s="9"/>
      <c r="X67" s="9"/>
      <c r="Y67" s="9"/>
      <c r="Z67" s="9"/>
      <c r="AA67" s="9"/>
      <c r="AB67" s="9"/>
      <c r="CC67" s="49"/>
      <c r="CE67" s="50"/>
      <c r="CG67" s="21"/>
      <c r="CL67" s="50"/>
    </row>
    <row r="68" spans="1:90" ht="15" customHeight="1" x14ac:dyDescent="0.35">
      <c r="A68" s="9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6"/>
        <v>0</v>
      </c>
      <c r="T68" s="4">
        <f t="shared" si="7"/>
        <v>0</v>
      </c>
      <c r="U68" s="48">
        <f t="shared" si="8"/>
        <v>0</v>
      </c>
      <c r="V68" s="2">
        <f t="shared" si="9"/>
        <v>0</v>
      </c>
      <c r="W68" s="9"/>
      <c r="X68" s="9"/>
      <c r="Y68" s="9"/>
      <c r="Z68" s="9"/>
      <c r="AA68" s="9"/>
      <c r="AB68" s="9"/>
      <c r="CC68" s="49"/>
      <c r="CE68" s="50"/>
      <c r="CG68" s="21"/>
      <c r="CL68" s="50"/>
    </row>
    <row r="69" spans="1:90" ht="15" customHeight="1" x14ac:dyDescent="0.35">
      <c r="A69" s="9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6"/>
        <v>0</v>
      </c>
      <c r="T69" s="4">
        <f t="shared" si="7"/>
        <v>0</v>
      </c>
      <c r="U69" s="48">
        <f t="shared" si="8"/>
        <v>0</v>
      </c>
      <c r="V69" s="2">
        <f t="shared" si="9"/>
        <v>0</v>
      </c>
      <c r="W69" s="9"/>
      <c r="X69" s="9"/>
      <c r="Y69" s="9"/>
      <c r="Z69" s="9"/>
      <c r="AA69" s="9"/>
      <c r="AB69" s="9"/>
      <c r="CC69" s="49"/>
      <c r="CE69" s="50"/>
      <c r="CG69" s="21"/>
      <c r="CL69" s="50"/>
    </row>
    <row r="70" spans="1:90" ht="15" customHeight="1" x14ac:dyDescent="0.35">
      <c r="A70" s="9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6"/>
        <v>0</v>
      </c>
      <c r="T70" s="4">
        <f t="shared" si="7"/>
        <v>0</v>
      </c>
      <c r="U70" s="48">
        <f t="shared" si="8"/>
        <v>0</v>
      </c>
      <c r="V70" s="2">
        <f t="shared" si="9"/>
        <v>0</v>
      </c>
      <c r="W70" s="9"/>
      <c r="X70" s="9"/>
      <c r="Y70" s="9"/>
      <c r="Z70" s="9"/>
      <c r="AA70" s="9"/>
      <c r="AB70" s="9"/>
      <c r="CC70" s="49"/>
      <c r="CE70" s="50"/>
      <c r="CG70" s="21"/>
      <c r="CL70" s="50"/>
    </row>
    <row r="71" spans="1:90" ht="15" customHeight="1" x14ac:dyDescent="0.35">
      <c r="A71" s="9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6"/>
        <v>0</v>
      </c>
      <c r="T71" s="4">
        <f t="shared" si="7"/>
        <v>0</v>
      </c>
      <c r="U71" s="48">
        <f t="shared" si="8"/>
        <v>0</v>
      </c>
      <c r="V71" s="2">
        <f t="shared" si="9"/>
        <v>0</v>
      </c>
      <c r="W71" s="9"/>
      <c r="X71" s="9"/>
      <c r="Y71" s="9"/>
      <c r="Z71" s="9"/>
      <c r="AA71" s="9"/>
      <c r="AB71" s="9"/>
      <c r="CC71" s="49"/>
      <c r="CE71" s="50"/>
      <c r="CG71" s="21"/>
      <c r="CL71" s="50"/>
    </row>
    <row r="72" spans="1:90" ht="15" customHeight="1" x14ac:dyDescent="0.35">
      <c r="A72" s="9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6"/>
        <v>0</v>
      </c>
      <c r="T72" s="4">
        <f t="shared" si="7"/>
        <v>0</v>
      </c>
      <c r="U72" s="48">
        <f t="shared" si="8"/>
        <v>0</v>
      </c>
      <c r="V72" s="2">
        <f t="shared" si="9"/>
        <v>0</v>
      </c>
      <c r="W72" s="9"/>
      <c r="X72" s="9"/>
      <c r="Y72" s="9"/>
      <c r="Z72" s="9"/>
      <c r="AA72" s="9"/>
      <c r="AB72" s="9"/>
      <c r="CC72" s="49"/>
      <c r="CE72" s="50"/>
      <c r="CG72" s="21"/>
      <c r="CL72" s="50"/>
    </row>
    <row r="73" spans="1:90" ht="15" customHeight="1" x14ac:dyDescent="0.35">
      <c r="A73" s="9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si="6"/>
        <v>0</v>
      </c>
      <c r="T73" s="4">
        <f t="shared" si="7"/>
        <v>0</v>
      </c>
      <c r="U73" s="48">
        <f t="shared" si="8"/>
        <v>0</v>
      </c>
      <c r="V73" s="2">
        <f t="shared" si="9"/>
        <v>0</v>
      </c>
      <c r="W73" s="9"/>
      <c r="X73" s="9"/>
      <c r="Y73" s="9"/>
      <c r="Z73" s="9"/>
      <c r="AA73" s="9"/>
      <c r="AB73" s="9"/>
      <c r="CC73" s="49"/>
      <c r="CE73" s="50"/>
      <c r="CG73" s="21"/>
      <c r="CL73" s="50"/>
    </row>
    <row r="74" spans="1:90" ht="15" customHeight="1" x14ac:dyDescent="0.35">
      <c r="A74" s="9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si="7"/>
        <v>0</v>
      </c>
      <c r="U74" s="48">
        <f t="shared" si="8"/>
        <v>0</v>
      </c>
      <c r="V74" s="2">
        <f t="shared" si="9"/>
        <v>0</v>
      </c>
      <c r="W74" s="9"/>
      <c r="X74" s="9"/>
      <c r="Y74" s="9"/>
      <c r="Z74" s="9"/>
      <c r="AA74" s="9"/>
      <c r="AB74" s="9"/>
      <c r="CC74" s="49"/>
      <c r="CE74" s="50"/>
      <c r="CG74" s="21"/>
      <c r="CL74" s="50"/>
    </row>
    <row r="75" spans="1:90" ht="15" customHeight="1" x14ac:dyDescent="0.35">
      <c r="A75" s="9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7"/>
        <v>0</v>
      </c>
      <c r="U75" s="48">
        <f t="shared" si="8"/>
        <v>0</v>
      </c>
      <c r="V75" s="2">
        <f t="shared" si="9"/>
        <v>0</v>
      </c>
      <c r="W75" s="9"/>
      <c r="X75" s="9"/>
      <c r="Y75" s="9"/>
      <c r="Z75" s="9"/>
      <c r="AA75" s="9"/>
      <c r="AB75" s="9"/>
      <c r="CC75" s="49"/>
      <c r="CE75" s="50"/>
      <c r="CG75" s="21"/>
      <c r="CL75" s="50"/>
    </row>
    <row r="76" spans="1:90" ht="15" customHeight="1" x14ac:dyDescent="0.35">
      <c r="A76" s="9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7"/>
        <v>0</v>
      </c>
      <c r="U76" s="48">
        <f t="shared" si="8"/>
        <v>0</v>
      </c>
      <c r="V76" s="2">
        <f t="shared" si="9"/>
        <v>0</v>
      </c>
      <c r="W76" s="9"/>
      <c r="X76" s="9"/>
      <c r="Y76" s="9"/>
      <c r="Z76" s="9"/>
      <c r="AA76" s="9"/>
      <c r="AB76" s="9"/>
      <c r="CC76" s="49"/>
      <c r="CE76" s="50"/>
      <c r="CG76" s="21"/>
      <c r="CL76" s="50"/>
    </row>
    <row r="77" spans="1:90" ht="15" customHeight="1" x14ac:dyDescent="0.35">
      <c r="A77" s="9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7"/>
        <v>0</v>
      </c>
      <c r="U77" s="48">
        <f t="shared" si="8"/>
        <v>0</v>
      </c>
      <c r="V77" s="2">
        <f t="shared" si="9"/>
        <v>0</v>
      </c>
      <c r="W77" s="9"/>
      <c r="X77" s="9"/>
      <c r="Y77" s="9"/>
      <c r="Z77" s="9"/>
      <c r="AA77" s="9"/>
      <c r="AB77" s="9"/>
      <c r="CC77" s="49"/>
      <c r="CE77" s="50"/>
      <c r="CG77" s="21"/>
      <c r="CL77" s="50"/>
    </row>
    <row r="78" spans="1:90" ht="15" customHeight="1" x14ac:dyDescent="0.35">
      <c r="A78" s="9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7"/>
        <v>0</v>
      </c>
      <c r="U78" s="48">
        <f t="shared" si="8"/>
        <v>0</v>
      </c>
      <c r="V78" s="2">
        <f t="shared" si="9"/>
        <v>0</v>
      </c>
      <c r="W78" s="9"/>
      <c r="X78" s="9"/>
      <c r="Y78" s="9"/>
      <c r="Z78" s="9"/>
      <c r="AA78" s="9"/>
      <c r="AB78" s="9"/>
      <c r="CC78" s="49"/>
      <c r="CE78" s="50"/>
      <c r="CG78" s="21"/>
      <c r="CL78" s="50"/>
    </row>
    <row r="79" spans="1:90" ht="15" customHeight="1" x14ac:dyDescent="0.35">
      <c r="A79" s="9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ref="S79:S94" si="10">L79+M79+N79+O79+P79-Q79</f>
        <v>0</v>
      </c>
      <c r="T79" s="4">
        <f t="shared" ref="T79:T94" si="11">J79+S79-R79</f>
        <v>0</v>
      </c>
      <c r="U79" s="48">
        <f t="shared" ref="U79:U94" si="12">IFERROR(((H79/I79)*100),0)</f>
        <v>0</v>
      </c>
      <c r="V79" s="2">
        <f t="shared" ref="V79:V94" si="13">IFERROR(((T79*U79)/100),0)</f>
        <v>0</v>
      </c>
      <c r="W79" s="9"/>
      <c r="X79" s="9"/>
      <c r="Y79" s="9"/>
      <c r="Z79" s="9"/>
      <c r="AA79" s="9"/>
      <c r="AB79" s="9"/>
      <c r="CC79" s="49"/>
      <c r="CE79" s="50"/>
      <c r="CG79" s="21"/>
      <c r="CL79" s="50"/>
    </row>
    <row r="80" spans="1:90" ht="15" customHeight="1" x14ac:dyDescent="0.35">
      <c r="A80" s="9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10"/>
        <v>0</v>
      </c>
      <c r="T80" s="4">
        <f t="shared" si="11"/>
        <v>0</v>
      </c>
      <c r="U80" s="48">
        <f t="shared" si="12"/>
        <v>0</v>
      </c>
      <c r="V80" s="2">
        <f t="shared" si="13"/>
        <v>0</v>
      </c>
      <c r="W80" s="9"/>
      <c r="X80" s="9"/>
      <c r="Y80" s="9"/>
      <c r="Z80" s="9"/>
      <c r="AA80" s="9"/>
      <c r="AB80" s="9"/>
      <c r="CC80" s="49"/>
      <c r="CE80" s="50"/>
      <c r="CG80" s="21"/>
      <c r="CL80" s="50"/>
    </row>
    <row r="81" spans="1:90" ht="15" customHeight="1" x14ac:dyDescent="0.35">
      <c r="A81" s="9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10"/>
        <v>0</v>
      </c>
      <c r="T81" s="4">
        <f t="shared" si="11"/>
        <v>0</v>
      </c>
      <c r="U81" s="48">
        <f t="shared" si="12"/>
        <v>0</v>
      </c>
      <c r="V81" s="2">
        <f t="shared" si="13"/>
        <v>0</v>
      </c>
      <c r="W81" s="9"/>
      <c r="X81" s="9"/>
      <c r="Y81" s="9"/>
      <c r="Z81" s="9"/>
      <c r="AA81" s="9"/>
      <c r="AB81" s="9"/>
      <c r="CC81" s="49"/>
      <c r="CE81" s="50"/>
      <c r="CG81" s="21"/>
      <c r="CL81" s="50"/>
    </row>
    <row r="82" spans="1:90" ht="15" customHeight="1" x14ac:dyDescent="0.35">
      <c r="A82" s="9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10"/>
        <v>0</v>
      </c>
      <c r="T82" s="4">
        <f t="shared" si="11"/>
        <v>0</v>
      </c>
      <c r="U82" s="48">
        <f t="shared" si="12"/>
        <v>0</v>
      </c>
      <c r="V82" s="2">
        <f t="shared" si="13"/>
        <v>0</v>
      </c>
      <c r="W82" s="9"/>
      <c r="X82" s="9"/>
      <c r="Y82" s="9"/>
      <c r="Z82" s="9"/>
      <c r="AA82" s="9"/>
      <c r="AB82" s="9"/>
      <c r="CC82" s="49"/>
      <c r="CE82" s="50"/>
      <c r="CG82" s="21"/>
      <c r="CL82" s="50"/>
    </row>
    <row r="83" spans="1:90" ht="15" customHeight="1" x14ac:dyDescent="0.35">
      <c r="A83" s="9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10"/>
        <v>0</v>
      </c>
      <c r="T83" s="4">
        <f t="shared" si="11"/>
        <v>0</v>
      </c>
      <c r="U83" s="48">
        <f t="shared" si="12"/>
        <v>0</v>
      </c>
      <c r="V83" s="2">
        <f t="shared" si="13"/>
        <v>0</v>
      </c>
      <c r="W83" s="9"/>
      <c r="X83" s="9"/>
      <c r="Y83" s="9"/>
      <c r="Z83" s="9"/>
      <c r="AA83" s="9"/>
      <c r="AB83" s="9"/>
      <c r="CC83" s="49"/>
      <c r="CE83" s="50"/>
      <c r="CG83" s="21"/>
      <c r="CL83" s="50"/>
    </row>
    <row r="84" spans="1:90" ht="15" customHeight="1" x14ac:dyDescent="0.35">
      <c r="A84" s="9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10"/>
        <v>0</v>
      </c>
      <c r="T84" s="4">
        <f t="shared" si="11"/>
        <v>0</v>
      </c>
      <c r="U84" s="48">
        <f t="shared" si="12"/>
        <v>0</v>
      </c>
      <c r="V84" s="2">
        <f t="shared" si="13"/>
        <v>0</v>
      </c>
      <c r="W84" s="9"/>
      <c r="X84" s="9"/>
      <c r="Y84" s="9"/>
      <c r="Z84" s="9"/>
      <c r="AA84" s="9"/>
      <c r="AB84" s="9"/>
      <c r="CC84" s="49"/>
      <c r="CE84" s="50"/>
      <c r="CG84" s="21"/>
      <c r="CL84" s="50"/>
    </row>
    <row r="85" spans="1:90" ht="15" customHeight="1" x14ac:dyDescent="0.35">
      <c r="A85" s="9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10"/>
        <v>0</v>
      </c>
      <c r="T85" s="4">
        <f t="shared" si="11"/>
        <v>0</v>
      </c>
      <c r="U85" s="48">
        <f t="shared" si="12"/>
        <v>0</v>
      </c>
      <c r="V85" s="2">
        <f t="shared" si="13"/>
        <v>0</v>
      </c>
      <c r="W85" s="9"/>
      <c r="X85" s="9"/>
      <c r="Y85" s="9"/>
      <c r="Z85" s="9"/>
      <c r="AA85" s="9"/>
      <c r="AB85" s="9"/>
      <c r="CC85" s="49"/>
      <c r="CE85" s="50"/>
      <c r="CG85" s="21"/>
      <c r="CL85" s="50"/>
    </row>
    <row r="86" spans="1:90" ht="15" customHeight="1" x14ac:dyDescent="0.35">
      <c r="A86" s="9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10"/>
        <v>0</v>
      </c>
      <c r="T86" s="4">
        <f t="shared" si="11"/>
        <v>0</v>
      </c>
      <c r="U86" s="48">
        <f t="shared" si="12"/>
        <v>0</v>
      </c>
      <c r="V86" s="2">
        <f t="shared" si="13"/>
        <v>0</v>
      </c>
      <c r="W86" s="9"/>
      <c r="X86" s="9"/>
      <c r="Y86" s="9"/>
      <c r="Z86" s="9"/>
      <c r="AA86" s="9"/>
      <c r="AB86" s="9"/>
      <c r="CC86" s="49"/>
      <c r="CE86" s="50"/>
      <c r="CG86" s="21"/>
      <c r="CL86" s="50"/>
    </row>
    <row r="87" spans="1:90" ht="15" customHeight="1" x14ac:dyDescent="0.35">
      <c r="A87" s="9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10"/>
        <v>0</v>
      </c>
      <c r="T87" s="4">
        <f t="shared" si="11"/>
        <v>0</v>
      </c>
      <c r="U87" s="48">
        <f t="shared" si="12"/>
        <v>0</v>
      </c>
      <c r="V87" s="2">
        <f t="shared" si="13"/>
        <v>0</v>
      </c>
      <c r="W87" s="9"/>
      <c r="X87" s="9"/>
      <c r="Y87" s="9"/>
      <c r="Z87" s="9"/>
      <c r="AA87" s="9"/>
      <c r="AB87" s="9"/>
      <c r="CC87" s="49"/>
      <c r="CE87" s="50"/>
      <c r="CG87" s="21"/>
      <c r="CL87" s="50"/>
    </row>
    <row r="88" spans="1:90" ht="15" customHeight="1" x14ac:dyDescent="0.35">
      <c r="A88" s="9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10"/>
        <v>0</v>
      </c>
      <c r="T88" s="4">
        <f t="shared" si="11"/>
        <v>0</v>
      </c>
      <c r="U88" s="48">
        <f t="shared" si="12"/>
        <v>0</v>
      </c>
      <c r="V88" s="2">
        <f t="shared" si="13"/>
        <v>0</v>
      </c>
      <c r="W88" s="9"/>
      <c r="X88" s="9"/>
      <c r="Y88" s="9"/>
      <c r="Z88" s="9"/>
      <c r="AA88" s="9"/>
      <c r="AB88" s="9"/>
      <c r="CC88" s="49"/>
      <c r="CE88" s="50"/>
      <c r="CG88" s="21"/>
      <c r="CL88" s="50"/>
    </row>
    <row r="89" spans="1:90" ht="15" customHeight="1" x14ac:dyDescent="0.35">
      <c r="A89" s="9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10"/>
        <v>0</v>
      </c>
      <c r="T89" s="4">
        <f t="shared" si="11"/>
        <v>0</v>
      </c>
      <c r="U89" s="5">
        <f t="shared" si="12"/>
        <v>0</v>
      </c>
      <c r="V89" s="2">
        <f t="shared" si="13"/>
        <v>0</v>
      </c>
      <c r="W89" s="9"/>
      <c r="X89" s="9"/>
      <c r="Y89" s="9"/>
      <c r="Z89" s="9"/>
      <c r="AA89" s="9"/>
      <c r="AB89" s="9"/>
      <c r="CC89" s="18" t="str">
        <f t="shared" si="0"/>
        <v/>
      </c>
      <c r="CE89" s="19">
        <f t="shared" si="3"/>
        <v>0</v>
      </c>
      <c r="CG89" s="21"/>
      <c r="CK89" s="8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9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10"/>
        <v>0</v>
      </c>
      <c r="T90" s="4">
        <f t="shared" si="11"/>
        <v>0</v>
      </c>
      <c r="U90" s="5">
        <f t="shared" si="12"/>
        <v>0</v>
      </c>
      <c r="V90" s="2">
        <f t="shared" si="13"/>
        <v>0</v>
      </c>
      <c r="W90" s="9"/>
      <c r="X90" s="9"/>
      <c r="Y90" s="9"/>
      <c r="Z90" s="9"/>
      <c r="AA90" s="9"/>
      <c r="AB90" s="9"/>
      <c r="CC90" s="18" t="str">
        <f t="shared" si="0"/>
        <v/>
      </c>
      <c r="CE90" s="19">
        <f t="shared" si="3"/>
        <v>0</v>
      </c>
      <c r="CG90" s="21"/>
      <c r="CK90" s="8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9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10"/>
        <v>0</v>
      </c>
      <c r="T91" s="4">
        <f t="shared" si="11"/>
        <v>0</v>
      </c>
      <c r="U91" s="5">
        <f t="shared" si="12"/>
        <v>0</v>
      </c>
      <c r="V91" s="2">
        <f t="shared" si="13"/>
        <v>0</v>
      </c>
      <c r="W91" s="9"/>
      <c r="X91" s="9"/>
      <c r="Y91" s="9"/>
      <c r="Z91" s="9"/>
      <c r="AA91" s="9"/>
      <c r="AB91" s="9"/>
      <c r="CC91" s="18" t="str">
        <f t="shared" si="0"/>
        <v/>
      </c>
      <c r="CE91" s="19">
        <f t="shared" si="3"/>
        <v>0</v>
      </c>
      <c r="CG91" s="21"/>
      <c r="CK91" s="8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9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10"/>
        <v>0</v>
      </c>
      <c r="T92" s="4">
        <f t="shared" si="11"/>
        <v>0</v>
      </c>
      <c r="U92" s="5">
        <f t="shared" si="12"/>
        <v>0</v>
      </c>
      <c r="V92" s="2">
        <f t="shared" si="13"/>
        <v>0</v>
      </c>
      <c r="W92" s="9"/>
      <c r="X92" s="9"/>
      <c r="Y92" s="9"/>
      <c r="Z92" s="9"/>
      <c r="AA92" s="9"/>
      <c r="AB92" s="9"/>
      <c r="CC92" s="18" t="str">
        <f t="shared" si="0"/>
        <v/>
      </c>
      <c r="CE92" s="19">
        <f t="shared" si="3"/>
        <v>0</v>
      </c>
      <c r="CG92" s="21"/>
      <c r="CK92" s="8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9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10"/>
        <v>0</v>
      </c>
      <c r="T93" s="4">
        <f t="shared" si="11"/>
        <v>0</v>
      </c>
      <c r="U93" s="5">
        <f t="shared" si="12"/>
        <v>0</v>
      </c>
      <c r="V93" s="2">
        <f t="shared" si="13"/>
        <v>0</v>
      </c>
      <c r="W93" s="9"/>
      <c r="X93" s="9"/>
      <c r="Y93" s="9"/>
      <c r="Z93" s="9"/>
      <c r="AA93" s="9"/>
      <c r="AB93" s="9"/>
      <c r="CC93" s="18" t="str">
        <f t="shared" si="0"/>
        <v/>
      </c>
      <c r="CE93" s="19">
        <f t="shared" si="3"/>
        <v>0</v>
      </c>
      <c r="CG93" s="21"/>
      <c r="CK93" s="8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9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10"/>
        <v>0</v>
      </c>
      <c r="T94" s="4">
        <f t="shared" si="11"/>
        <v>0</v>
      </c>
      <c r="U94" s="5">
        <f t="shared" si="12"/>
        <v>0</v>
      </c>
      <c r="V94" s="2">
        <f t="shared" si="13"/>
        <v>0</v>
      </c>
      <c r="W94" s="9"/>
      <c r="X94" s="9"/>
      <c r="Y94" s="9"/>
      <c r="Z94" s="9"/>
      <c r="AA94" s="9"/>
      <c r="AB94" s="9"/>
      <c r="CC94" s="18" t="str">
        <f t="shared" si="0"/>
        <v/>
      </c>
      <c r="CE94" s="19">
        <f t="shared" si="3"/>
        <v>0</v>
      </c>
      <c r="CG94" s="21"/>
      <c r="CK94" s="8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s="51" customFormat="1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ref="S95:S158" si="14">L95+M95+N95+O95+P95-Q95</f>
        <v>0</v>
      </c>
      <c r="T95" s="4">
        <f t="shared" ref="T95:T158" si="15">J95+S95-R95</f>
        <v>0</v>
      </c>
      <c r="U95" s="48">
        <f t="shared" ref="U95:U158" si="16">IFERROR(((H95/I95)*100),0)</f>
        <v>0</v>
      </c>
      <c r="V95" s="2">
        <f t="shared" ref="V95:V158" si="17">IFERROR(((T95*U95)/100),0)</f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s="51" customFormat="1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14"/>
        <v>0</v>
      </c>
      <c r="T96" s="4">
        <f t="shared" si="15"/>
        <v>0</v>
      </c>
      <c r="U96" s="48">
        <f t="shared" si="16"/>
        <v>0</v>
      </c>
      <c r="V96" s="2">
        <f t="shared" si="17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s="51" customFormat="1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14"/>
        <v>0</v>
      </c>
      <c r="T97" s="4">
        <f t="shared" si="15"/>
        <v>0</v>
      </c>
      <c r="U97" s="48">
        <f t="shared" si="16"/>
        <v>0</v>
      </c>
      <c r="V97" s="2">
        <f t="shared" si="17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s="51" customFormat="1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14"/>
        <v>0</v>
      </c>
      <c r="T98" s="4">
        <f t="shared" si="15"/>
        <v>0</v>
      </c>
      <c r="U98" s="48">
        <f t="shared" si="16"/>
        <v>0</v>
      </c>
      <c r="V98" s="2">
        <f t="shared" si="17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s="51" customFormat="1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14"/>
        <v>0</v>
      </c>
      <c r="T99" s="4">
        <f t="shared" si="15"/>
        <v>0</v>
      </c>
      <c r="U99" s="48">
        <f t="shared" si="16"/>
        <v>0</v>
      </c>
      <c r="V99" s="2">
        <f t="shared" si="17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s="51" customFormat="1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14"/>
        <v>0</v>
      </c>
      <c r="T100" s="4">
        <f t="shared" si="15"/>
        <v>0</v>
      </c>
      <c r="U100" s="48">
        <f t="shared" si="16"/>
        <v>0</v>
      </c>
      <c r="V100" s="2">
        <f t="shared" si="17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s="51" customFormat="1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14"/>
        <v>0</v>
      </c>
      <c r="T101" s="4">
        <f t="shared" si="15"/>
        <v>0</v>
      </c>
      <c r="U101" s="48">
        <f t="shared" si="16"/>
        <v>0</v>
      </c>
      <c r="V101" s="2">
        <f t="shared" si="17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s="51" customFormat="1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14"/>
        <v>0</v>
      </c>
      <c r="T102" s="4">
        <f t="shared" si="15"/>
        <v>0</v>
      </c>
      <c r="U102" s="48">
        <f t="shared" si="16"/>
        <v>0</v>
      </c>
      <c r="V102" s="2">
        <f t="shared" si="17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s="51" customFormat="1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14"/>
        <v>0</v>
      </c>
      <c r="T103" s="4">
        <f t="shared" si="15"/>
        <v>0</v>
      </c>
      <c r="U103" s="48">
        <f t="shared" si="16"/>
        <v>0</v>
      </c>
      <c r="V103" s="2">
        <f t="shared" si="17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s="51" customFormat="1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14"/>
        <v>0</v>
      </c>
      <c r="T104" s="4">
        <f t="shared" si="15"/>
        <v>0</v>
      </c>
      <c r="U104" s="48">
        <f t="shared" si="16"/>
        <v>0</v>
      </c>
      <c r="V104" s="2">
        <f t="shared" si="17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s="51" customFormat="1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14"/>
        <v>0</v>
      </c>
      <c r="T105" s="4">
        <f t="shared" si="15"/>
        <v>0</v>
      </c>
      <c r="U105" s="48">
        <f t="shared" si="16"/>
        <v>0</v>
      </c>
      <c r="V105" s="2">
        <f t="shared" si="17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s="51" customFormat="1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14"/>
        <v>0</v>
      </c>
      <c r="T106" s="4">
        <f t="shared" si="15"/>
        <v>0</v>
      </c>
      <c r="U106" s="48">
        <f t="shared" si="16"/>
        <v>0</v>
      </c>
      <c r="V106" s="2">
        <f t="shared" si="17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s="51" customFormat="1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14"/>
        <v>0</v>
      </c>
      <c r="T107" s="4">
        <f t="shared" si="15"/>
        <v>0</v>
      </c>
      <c r="U107" s="48">
        <f t="shared" si="16"/>
        <v>0</v>
      </c>
      <c r="V107" s="2">
        <f t="shared" si="17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s="51" customFormat="1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14"/>
        <v>0</v>
      </c>
      <c r="T108" s="4">
        <f t="shared" si="15"/>
        <v>0</v>
      </c>
      <c r="U108" s="48">
        <f t="shared" si="16"/>
        <v>0</v>
      </c>
      <c r="V108" s="2">
        <f t="shared" si="17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s="51" customFormat="1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14"/>
        <v>0</v>
      </c>
      <c r="T109" s="4">
        <f t="shared" si="15"/>
        <v>0</v>
      </c>
      <c r="U109" s="48">
        <f t="shared" si="16"/>
        <v>0</v>
      </c>
      <c r="V109" s="2">
        <f t="shared" si="17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s="51" customFormat="1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14"/>
        <v>0</v>
      </c>
      <c r="T110" s="4">
        <f t="shared" si="15"/>
        <v>0</v>
      </c>
      <c r="U110" s="48">
        <f t="shared" si="16"/>
        <v>0</v>
      </c>
      <c r="V110" s="2">
        <f t="shared" si="17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s="51" customFormat="1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14"/>
        <v>0</v>
      </c>
      <c r="T111" s="4">
        <f t="shared" si="15"/>
        <v>0</v>
      </c>
      <c r="U111" s="48">
        <f t="shared" si="16"/>
        <v>0</v>
      </c>
      <c r="V111" s="2">
        <f t="shared" si="17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s="51" customFormat="1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14"/>
        <v>0</v>
      </c>
      <c r="T112" s="4">
        <f t="shared" si="15"/>
        <v>0</v>
      </c>
      <c r="U112" s="48">
        <f t="shared" si="16"/>
        <v>0</v>
      </c>
      <c r="V112" s="2">
        <f t="shared" si="17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s="51" customFormat="1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14"/>
        <v>0</v>
      </c>
      <c r="T113" s="4">
        <f t="shared" si="15"/>
        <v>0</v>
      </c>
      <c r="U113" s="48">
        <f t="shared" si="16"/>
        <v>0</v>
      </c>
      <c r="V113" s="2">
        <f t="shared" si="17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s="51" customFormat="1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14"/>
        <v>0</v>
      </c>
      <c r="T114" s="4">
        <f t="shared" si="15"/>
        <v>0</v>
      </c>
      <c r="U114" s="48">
        <f t="shared" si="16"/>
        <v>0</v>
      </c>
      <c r="V114" s="2">
        <f t="shared" si="17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s="51" customFormat="1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14"/>
        <v>0</v>
      </c>
      <c r="T115" s="4">
        <f t="shared" si="15"/>
        <v>0</v>
      </c>
      <c r="U115" s="48">
        <f t="shared" si="16"/>
        <v>0</v>
      </c>
      <c r="V115" s="2">
        <f t="shared" si="17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s="51" customFormat="1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14"/>
        <v>0</v>
      </c>
      <c r="T116" s="4">
        <f t="shared" si="15"/>
        <v>0</v>
      </c>
      <c r="U116" s="48">
        <f t="shared" si="16"/>
        <v>0</v>
      </c>
      <c r="V116" s="2">
        <f t="shared" si="17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s="51" customFormat="1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14"/>
        <v>0</v>
      </c>
      <c r="T117" s="4">
        <f t="shared" si="15"/>
        <v>0</v>
      </c>
      <c r="U117" s="48">
        <f t="shared" si="16"/>
        <v>0</v>
      </c>
      <c r="V117" s="2">
        <f t="shared" si="17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s="51" customFormat="1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14"/>
        <v>0</v>
      </c>
      <c r="T118" s="4">
        <f t="shared" si="15"/>
        <v>0</v>
      </c>
      <c r="U118" s="48">
        <f t="shared" si="16"/>
        <v>0</v>
      </c>
      <c r="V118" s="2">
        <f t="shared" si="17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s="51" customFormat="1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14"/>
        <v>0</v>
      </c>
      <c r="T119" s="4">
        <f t="shared" si="15"/>
        <v>0</v>
      </c>
      <c r="U119" s="48">
        <f t="shared" si="16"/>
        <v>0</v>
      </c>
      <c r="V119" s="2">
        <f t="shared" si="17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s="51" customFormat="1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14"/>
        <v>0</v>
      </c>
      <c r="T120" s="4">
        <f t="shared" si="15"/>
        <v>0</v>
      </c>
      <c r="U120" s="48">
        <f t="shared" si="16"/>
        <v>0</v>
      </c>
      <c r="V120" s="2">
        <f t="shared" si="17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s="51" customFormat="1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14"/>
        <v>0</v>
      </c>
      <c r="T121" s="4">
        <f t="shared" si="15"/>
        <v>0</v>
      </c>
      <c r="U121" s="48">
        <f t="shared" si="16"/>
        <v>0</v>
      </c>
      <c r="V121" s="2">
        <f t="shared" si="17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s="51" customFormat="1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14"/>
        <v>0</v>
      </c>
      <c r="T122" s="4">
        <f t="shared" si="15"/>
        <v>0</v>
      </c>
      <c r="U122" s="48">
        <f t="shared" si="16"/>
        <v>0</v>
      </c>
      <c r="V122" s="2">
        <f t="shared" si="17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s="51" customFormat="1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14"/>
        <v>0</v>
      </c>
      <c r="T123" s="4">
        <f t="shared" si="15"/>
        <v>0</v>
      </c>
      <c r="U123" s="48">
        <f t="shared" si="16"/>
        <v>0</v>
      </c>
      <c r="V123" s="2">
        <f t="shared" si="17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s="51" customFormat="1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14"/>
        <v>0</v>
      </c>
      <c r="T124" s="4">
        <f t="shared" si="15"/>
        <v>0</v>
      </c>
      <c r="U124" s="48">
        <f t="shared" si="16"/>
        <v>0</v>
      </c>
      <c r="V124" s="2">
        <f t="shared" si="17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s="51" customFormat="1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14"/>
        <v>0</v>
      </c>
      <c r="T125" s="4">
        <f t="shared" si="15"/>
        <v>0</v>
      </c>
      <c r="U125" s="48">
        <f t="shared" si="16"/>
        <v>0</v>
      </c>
      <c r="V125" s="2">
        <f t="shared" si="17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s="51" customFormat="1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14"/>
        <v>0</v>
      </c>
      <c r="T126" s="4">
        <f t="shared" si="15"/>
        <v>0</v>
      </c>
      <c r="U126" s="48">
        <f t="shared" si="16"/>
        <v>0</v>
      </c>
      <c r="V126" s="2">
        <f t="shared" si="17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s="51" customFormat="1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14"/>
        <v>0</v>
      </c>
      <c r="T127" s="4">
        <f t="shared" si="15"/>
        <v>0</v>
      </c>
      <c r="U127" s="48">
        <f t="shared" si="16"/>
        <v>0</v>
      </c>
      <c r="V127" s="2">
        <f t="shared" si="17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s="51" customFormat="1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14"/>
        <v>0</v>
      </c>
      <c r="T128" s="4">
        <f t="shared" si="15"/>
        <v>0</v>
      </c>
      <c r="U128" s="48">
        <f t="shared" si="16"/>
        <v>0</v>
      </c>
      <c r="V128" s="2">
        <f t="shared" si="17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s="51" customFormat="1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14"/>
        <v>0</v>
      </c>
      <c r="T129" s="4">
        <f t="shared" si="15"/>
        <v>0</v>
      </c>
      <c r="U129" s="48">
        <f t="shared" si="16"/>
        <v>0</v>
      </c>
      <c r="V129" s="2">
        <f t="shared" si="17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s="51" customFormat="1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14"/>
        <v>0</v>
      </c>
      <c r="T130" s="4">
        <f t="shared" si="15"/>
        <v>0</v>
      </c>
      <c r="U130" s="48">
        <f t="shared" si="16"/>
        <v>0</v>
      </c>
      <c r="V130" s="2">
        <f t="shared" si="17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s="51" customFormat="1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14"/>
        <v>0</v>
      </c>
      <c r="T131" s="4">
        <f t="shared" si="15"/>
        <v>0</v>
      </c>
      <c r="U131" s="48">
        <f t="shared" si="16"/>
        <v>0</v>
      </c>
      <c r="V131" s="2">
        <f t="shared" si="17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s="51" customFormat="1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14"/>
        <v>0</v>
      </c>
      <c r="T132" s="4">
        <f t="shared" si="15"/>
        <v>0</v>
      </c>
      <c r="U132" s="48">
        <f t="shared" si="16"/>
        <v>0</v>
      </c>
      <c r="V132" s="2">
        <f t="shared" si="17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s="51" customFormat="1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14"/>
        <v>0</v>
      </c>
      <c r="T133" s="4">
        <f t="shared" si="15"/>
        <v>0</v>
      </c>
      <c r="U133" s="48">
        <f t="shared" si="16"/>
        <v>0</v>
      </c>
      <c r="V133" s="2">
        <f t="shared" si="17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s="51" customFormat="1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14"/>
        <v>0</v>
      </c>
      <c r="T134" s="4">
        <f t="shared" si="15"/>
        <v>0</v>
      </c>
      <c r="U134" s="48">
        <f t="shared" si="16"/>
        <v>0</v>
      </c>
      <c r="V134" s="2">
        <f t="shared" si="17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s="51" customFormat="1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14"/>
        <v>0</v>
      </c>
      <c r="T135" s="4">
        <f t="shared" si="15"/>
        <v>0</v>
      </c>
      <c r="U135" s="48">
        <f t="shared" si="16"/>
        <v>0</v>
      </c>
      <c r="V135" s="2">
        <f t="shared" si="17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s="51" customFormat="1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14"/>
        <v>0</v>
      </c>
      <c r="T136" s="4">
        <f t="shared" si="15"/>
        <v>0</v>
      </c>
      <c r="U136" s="48">
        <f t="shared" si="16"/>
        <v>0</v>
      </c>
      <c r="V136" s="2">
        <f t="shared" si="17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s="51" customFormat="1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si="14"/>
        <v>0</v>
      </c>
      <c r="T137" s="4">
        <f t="shared" si="15"/>
        <v>0</v>
      </c>
      <c r="U137" s="48">
        <f t="shared" si="16"/>
        <v>0</v>
      </c>
      <c r="V137" s="2">
        <f t="shared" si="17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s="51" customFormat="1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4"/>
        <v>0</v>
      </c>
      <c r="T138" s="4">
        <f t="shared" si="15"/>
        <v>0</v>
      </c>
      <c r="U138" s="48">
        <f t="shared" si="16"/>
        <v>0</v>
      </c>
      <c r="V138" s="2">
        <f t="shared" si="17"/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s="51" customFormat="1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4"/>
        <v>0</v>
      </c>
      <c r="T139" s="4">
        <f t="shared" si="15"/>
        <v>0</v>
      </c>
      <c r="U139" s="48">
        <f t="shared" si="16"/>
        <v>0</v>
      </c>
      <c r="V139" s="2">
        <f t="shared" si="17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s="51" customFormat="1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4"/>
        <v>0</v>
      </c>
      <c r="T140" s="4">
        <f t="shared" si="15"/>
        <v>0</v>
      </c>
      <c r="U140" s="48">
        <f t="shared" si="16"/>
        <v>0</v>
      </c>
      <c r="V140" s="2">
        <f t="shared" si="17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s="51" customFormat="1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4"/>
        <v>0</v>
      </c>
      <c r="T141" s="4">
        <f t="shared" si="15"/>
        <v>0</v>
      </c>
      <c r="U141" s="48">
        <f t="shared" si="16"/>
        <v>0</v>
      </c>
      <c r="V141" s="2">
        <f t="shared" si="17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s="51" customFormat="1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4"/>
        <v>0</v>
      </c>
      <c r="T142" s="4">
        <f t="shared" si="15"/>
        <v>0</v>
      </c>
      <c r="U142" s="48">
        <f t="shared" si="16"/>
        <v>0</v>
      </c>
      <c r="V142" s="2">
        <f t="shared" si="17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s="51" customFormat="1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4"/>
        <v>0</v>
      </c>
      <c r="T143" s="4">
        <f t="shared" si="15"/>
        <v>0</v>
      </c>
      <c r="U143" s="48">
        <f t="shared" si="16"/>
        <v>0</v>
      </c>
      <c r="V143" s="2">
        <f t="shared" si="17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s="51" customFormat="1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4"/>
        <v>0</v>
      </c>
      <c r="T144" s="4">
        <f t="shared" si="15"/>
        <v>0</v>
      </c>
      <c r="U144" s="48">
        <f t="shared" si="16"/>
        <v>0</v>
      </c>
      <c r="V144" s="2">
        <f t="shared" si="17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s="51" customFormat="1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4"/>
        <v>0</v>
      </c>
      <c r="T145" s="4">
        <f t="shared" si="15"/>
        <v>0</v>
      </c>
      <c r="U145" s="48">
        <f t="shared" si="16"/>
        <v>0</v>
      </c>
      <c r="V145" s="2">
        <f t="shared" si="17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s="51" customFormat="1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4"/>
        <v>0</v>
      </c>
      <c r="T146" s="4">
        <f t="shared" si="15"/>
        <v>0</v>
      </c>
      <c r="U146" s="48">
        <f t="shared" si="16"/>
        <v>0</v>
      </c>
      <c r="V146" s="2">
        <f t="shared" si="17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s="51" customFormat="1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4"/>
        <v>0</v>
      </c>
      <c r="T147" s="4">
        <f t="shared" si="15"/>
        <v>0</v>
      </c>
      <c r="U147" s="48">
        <f t="shared" si="16"/>
        <v>0</v>
      </c>
      <c r="V147" s="2">
        <f t="shared" si="17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s="51" customFormat="1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4"/>
        <v>0</v>
      </c>
      <c r="T148" s="4">
        <f t="shared" si="15"/>
        <v>0</v>
      </c>
      <c r="U148" s="48">
        <f t="shared" si="16"/>
        <v>0</v>
      </c>
      <c r="V148" s="2">
        <f t="shared" si="17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s="51" customFormat="1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4"/>
        <v>0</v>
      </c>
      <c r="T149" s="4">
        <f t="shared" si="15"/>
        <v>0</v>
      </c>
      <c r="U149" s="48">
        <f t="shared" si="16"/>
        <v>0</v>
      </c>
      <c r="V149" s="2">
        <f t="shared" si="17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s="51" customFormat="1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4"/>
        <v>0</v>
      </c>
      <c r="T150" s="4">
        <f t="shared" si="15"/>
        <v>0</v>
      </c>
      <c r="U150" s="48">
        <f t="shared" si="16"/>
        <v>0</v>
      </c>
      <c r="V150" s="2">
        <f t="shared" si="17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s="51" customFormat="1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4"/>
        <v>0</v>
      </c>
      <c r="T151" s="4">
        <f t="shared" si="15"/>
        <v>0</v>
      </c>
      <c r="U151" s="48">
        <f t="shared" si="16"/>
        <v>0</v>
      </c>
      <c r="V151" s="2">
        <f t="shared" si="17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s="51" customFormat="1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4"/>
        <v>0</v>
      </c>
      <c r="T152" s="4">
        <f t="shared" si="15"/>
        <v>0</v>
      </c>
      <c r="U152" s="48">
        <f t="shared" si="16"/>
        <v>0</v>
      </c>
      <c r="V152" s="2">
        <f t="shared" si="17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s="51" customFormat="1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4"/>
        <v>0</v>
      </c>
      <c r="T153" s="4">
        <f t="shared" si="15"/>
        <v>0</v>
      </c>
      <c r="U153" s="48">
        <f t="shared" si="16"/>
        <v>0</v>
      </c>
      <c r="V153" s="2">
        <f t="shared" si="17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s="51" customFormat="1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4"/>
        <v>0</v>
      </c>
      <c r="T154" s="4">
        <f t="shared" si="15"/>
        <v>0</v>
      </c>
      <c r="U154" s="48">
        <f t="shared" si="16"/>
        <v>0</v>
      </c>
      <c r="V154" s="2">
        <f t="shared" si="17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s="51" customFormat="1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4"/>
        <v>0</v>
      </c>
      <c r="T155" s="4">
        <f t="shared" si="15"/>
        <v>0</v>
      </c>
      <c r="U155" s="48">
        <f t="shared" si="16"/>
        <v>0</v>
      </c>
      <c r="V155" s="2">
        <f t="shared" si="17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s="51" customFormat="1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4"/>
        <v>0</v>
      </c>
      <c r="T156" s="4">
        <f t="shared" si="15"/>
        <v>0</v>
      </c>
      <c r="U156" s="48">
        <f t="shared" si="16"/>
        <v>0</v>
      </c>
      <c r="V156" s="2">
        <f t="shared" si="17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s="51" customFormat="1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4"/>
        <v>0</v>
      </c>
      <c r="T157" s="4">
        <f t="shared" si="15"/>
        <v>0</v>
      </c>
      <c r="U157" s="48">
        <f t="shared" si="16"/>
        <v>0</v>
      </c>
      <c r="V157" s="2">
        <f t="shared" si="17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s="51" customFormat="1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4"/>
        <v>0</v>
      </c>
      <c r="T158" s="4">
        <f t="shared" si="15"/>
        <v>0</v>
      </c>
      <c r="U158" s="48">
        <f t="shared" si="16"/>
        <v>0</v>
      </c>
      <c r="V158" s="2">
        <f t="shared" si="17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s="51" customFormat="1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ref="S159:S176" si="18">L159+M159+N159+O159+P159-Q159</f>
        <v>0</v>
      </c>
      <c r="T159" s="4">
        <f t="shared" ref="T159:T176" si="19">J159+S159-R159</f>
        <v>0</v>
      </c>
      <c r="U159" s="48">
        <f t="shared" ref="U159:U176" si="20">IFERROR(((H159/I159)*100),0)</f>
        <v>0</v>
      </c>
      <c r="V159" s="2">
        <f t="shared" ref="V159:V176" si="21">IFERROR(((T159*U159)/100),0)</f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s="51" customFormat="1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8"/>
        <v>0</v>
      </c>
      <c r="T160" s="4">
        <f t="shared" si="19"/>
        <v>0</v>
      </c>
      <c r="U160" s="48">
        <f t="shared" si="20"/>
        <v>0</v>
      </c>
      <c r="V160" s="2">
        <f t="shared" si="21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s="51" customFormat="1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8"/>
        <v>0</v>
      </c>
      <c r="T161" s="4">
        <f t="shared" si="19"/>
        <v>0</v>
      </c>
      <c r="U161" s="48">
        <f t="shared" si="20"/>
        <v>0</v>
      </c>
      <c r="V161" s="2">
        <f t="shared" si="21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s="51" customFormat="1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8"/>
        <v>0</v>
      </c>
      <c r="T162" s="4">
        <f t="shared" si="19"/>
        <v>0</v>
      </c>
      <c r="U162" s="48">
        <f t="shared" si="20"/>
        <v>0</v>
      </c>
      <c r="V162" s="2">
        <f t="shared" si="21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s="51" customFormat="1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8"/>
        <v>0</v>
      </c>
      <c r="T163" s="4">
        <f t="shared" si="19"/>
        <v>0</v>
      </c>
      <c r="U163" s="48">
        <f t="shared" si="20"/>
        <v>0</v>
      </c>
      <c r="V163" s="2">
        <f t="shared" si="21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s="51" customFormat="1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8"/>
        <v>0</v>
      </c>
      <c r="T164" s="4">
        <f t="shared" si="19"/>
        <v>0</v>
      </c>
      <c r="U164" s="48">
        <f t="shared" si="20"/>
        <v>0</v>
      </c>
      <c r="V164" s="2">
        <f t="shared" si="21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s="51" customFormat="1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8"/>
        <v>0</v>
      </c>
      <c r="T165" s="4">
        <f t="shared" si="19"/>
        <v>0</v>
      </c>
      <c r="U165" s="48">
        <f t="shared" si="20"/>
        <v>0</v>
      </c>
      <c r="V165" s="2">
        <f t="shared" si="21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s="51" customFormat="1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8"/>
        <v>0</v>
      </c>
      <c r="T166" s="4">
        <f t="shared" si="19"/>
        <v>0</v>
      </c>
      <c r="U166" s="48">
        <f t="shared" si="20"/>
        <v>0</v>
      </c>
      <c r="V166" s="2">
        <f t="shared" si="21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s="51" customFormat="1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8"/>
        <v>0</v>
      </c>
      <c r="T167" s="4">
        <f t="shared" si="19"/>
        <v>0</v>
      </c>
      <c r="U167" s="48">
        <f t="shared" si="20"/>
        <v>0</v>
      </c>
      <c r="V167" s="2">
        <f t="shared" si="21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s="51" customFormat="1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8"/>
        <v>0</v>
      </c>
      <c r="T168" s="4">
        <f t="shared" si="19"/>
        <v>0</v>
      </c>
      <c r="U168" s="48">
        <f t="shared" si="20"/>
        <v>0</v>
      </c>
      <c r="V168" s="2">
        <f t="shared" si="21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s="51" customFormat="1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8"/>
        <v>0</v>
      </c>
      <c r="T169" s="4">
        <f t="shared" si="19"/>
        <v>0</v>
      </c>
      <c r="U169" s="48">
        <f t="shared" si="20"/>
        <v>0</v>
      </c>
      <c r="V169" s="2">
        <f t="shared" si="21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s="51" customFormat="1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8"/>
        <v>0</v>
      </c>
      <c r="T170" s="4">
        <f t="shared" si="19"/>
        <v>0</v>
      </c>
      <c r="U170" s="48">
        <f t="shared" si="20"/>
        <v>0</v>
      </c>
      <c r="V170" s="2">
        <f t="shared" si="21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s="51" customFormat="1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8"/>
        <v>0</v>
      </c>
      <c r="T171" s="4">
        <f t="shared" si="19"/>
        <v>0</v>
      </c>
      <c r="U171" s="48">
        <f t="shared" si="20"/>
        <v>0</v>
      </c>
      <c r="V171" s="2">
        <f t="shared" si="21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s="51" customFormat="1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8"/>
        <v>0</v>
      </c>
      <c r="T172" s="4">
        <f t="shared" si="19"/>
        <v>0</v>
      </c>
      <c r="U172" s="48">
        <f t="shared" si="20"/>
        <v>0</v>
      </c>
      <c r="V172" s="2">
        <f t="shared" si="21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s="51" customFormat="1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8"/>
        <v>0</v>
      </c>
      <c r="T173" s="4">
        <f t="shared" si="19"/>
        <v>0</v>
      </c>
      <c r="U173" s="48">
        <f t="shared" si="20"/>
        <v>0</v>
      </c>
      <c r="V173" s="2">
        <f t="shared" si="21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s="51" customFormat="1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8"/>
        <v>0</v>
      </c>
      <c r="T174" s="4">
        <f t="shared" si="19"/>
        <v>0</v>
      </c>
      <c r="U174" s="48">
        <f t="shared" si="20"/>
        <v>0</v>
      </c>
      <c r="V174" s="2">
        <f t="shared" si="21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s="51" customFormat="1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8"/>
        <v>0</v>
      </c>
      <c r="T175" s="4">
        <f t="shared" si="19"/>
        <v>0</v>
      </c>
      <c r="U175" s="48">
        <f t="shared" si="20"/>
        <v>0</v>
      </c>
      <c r="V175" s="2">
        <f t="shared" si="21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s="51" customFormat="1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8"/>
        <v>0</v>
      </c>
      <c r="T176" s="4">
        <f t="shared" si="19"/>
        <v>0</v>
      </c>
      <c r="U176" s="48">
        <f t="shared" si="20"/>
        <v>0</v>
      </c>
      <c r="V176" s="2">
        <f t="shared" si="21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9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ref="S177:S200" si="22">L177+M177+N177+O177+P177-Q177</f>
        <v>0</v>
      </c>
      <c r="T177" s="4">
        <f t="shared" ref="T177:T200" si="23">J177+S177-R177</f>
        <v>0</v>
      </c>
      <c r="U177" s="5">
        <f t="shared" ref="U177:U200" si="24">IFERROR(((H177/I177)*100),0)</f>
        <v>0</v>
      </c>
      <c r="V177" s="2">
        <f t="shared" ref="V177:V200" si="25">IFERROR(((T177*U177)/100),0)</f>
        <v>0</v>
      </c>
      <c r="W177" s="9"/>
      <c r="X177" s="9"/>
      <c r="Y177" s="9"/>
      <c r="Z177" s="9"/>
      <c r="AA177" s="9"/>
      <c r="AB177" s="9"/>
      <c r="CC177" s="18" t="str">
        <f t="shared" si="0"/>
        <v/>
      </c>
      <c r="CE177" s="19">
        <f t="shared" si="3"/>
        <v>0</v>
      </c>
      <c r="CG177" s="21"/>
      <c r="CK177" s="8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s="51" customFormat="1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ref="S178:S195" si="26">L178+M178+N178+O178+P178-Q178</f>
        <v>0</v>
      </c>
      <c r="T178" s="4">
        <f t="shared" ref="T178:T195" si="27">J178+S178-R178</f>
        <v>0</v>
      </c>
      <c r="U178" s="48">
        <f t="shared" ref="U178:U195" si="28">IFERROR(((H178/I178)*100),0)</f>
        <v>0</v>
      </c>
      <c r="V178" s="2">
        <f t="shared" ref="V178:V195" si="29">IFERROR(((T178*U178)/100),0)</f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s="51" customFormat="1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26"/>
        <v>0</v>
      </c>
      <c r="T179" s="4">
        <f t="shared" si="27"/>
        <v>0</v>
      </c>
      <c r="U179" s="48">
        <f t="shared" si="28"/>
        <v>0</v>
      </c>
      <c r="V179" s="2">
        <f t="shared" si="29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s="51" customFormat="1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26"/>
        <v>0</v>
      </c>
      <c r="T180" s="4">
        <f t="shared" si="27"/>
        <v>0</v>
      </c>
      <c r="U180" s="48">
        <f t="shared" si="28"/>
        <v>0</v>
      </c>
      <c r="V180" s="2">
        <f t="shared" si="29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s="51" customFormat="1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26"/>
        <v>0</v>
      </c>
      <c r="T181" s="4">
        <f t="shared" si="27"/>
        <v>0</v>
      </c>
      <c r="U181" s="48">
        <f t="shared" si="28"/>
        <v>0</v>
      </c>
      <c r="V181" s="2">
        <f t="shared" si="29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s="51" customFormat="1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26"/>
        <v>0</v>
      </c>
      <c r="T182" s="4">
        <f t="shared" si="27"/>
        <v>0</v>
      </c>
      <c r="U182" s="48">
        <f t="shared" si="28"/>
        <v>0</v>
      </c>
      <c r="V182" s="2">
        <f t="shared" si="29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s="51" customFormat="1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26"/>
        <v>0</v>
      </c>
      <c r="T183" s="4">
        <f t="shared" si="27"/>
        <v>0</v>
      </c>
      <c r="U183" s="48">
        <f t="shared" si="28"/>
        <v>0</v>
      </c>
      <c r="V183" s="2">
        <f t="shared" si="29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s="51" customFormat="1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26"/>
        <v>0</v>
      </c>
      <c r="T184" s="4">
        <f t="shared" si="27"/>
        <v>0</v>
      </c>
      <c r="U184" s="48">
        <f t="shared" si="28"/>
        <v>0</v>
      </c>
      <c r="V184" s="2">
        <f t="shared" si="29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s="51" customFormat="1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26"/>
        <v>0</v>
      </c>
      <c r="T185" s="4">
        <f t="shared" si="27"/>
        <v>0</v>
      </c>
      <c r="U185" s="48">
        <f t="shared" si="28"/>
        <v>0</v>
      </c>
      <c r="V185" s="2">
        <f t="shared" si="29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s="51" customFormat="1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26"/>
        <v>0</v>
      </c>
      <c r="T186" s="4">
        <f t="shared" si="27"/>
        <v>0</v>
      </c>
      <c r="U186" s="48">
        <f t="shared" si="28"/>
        <v>0</v>
      </c>
      <c r="V186" s="2">
        <f t="shared" si="29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s="51" customFormat="1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26"/>
        <v>0</v>
      </c>
      <c r="T187" s="4">
        <f t="shared" si="27"/>
        <v>0</v>
      </c>
      <c r="U187" s="48">
        <f t="shared" si="28"/>
        <v>0</v>
      </c>
      <c r="V187" s="2">
        <f t="shared" si="29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s="51" customFormat="1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26"/>
        <v>0</v>
      </c>
      <c r="T188" s="4">
        <f t="shared" si="27"/>
        <v>0</v>
      </c>
      <c r="U188" s="48">
        <f t="shared" si="28"/>
        <v>0</v>
      </c>
      <c r="V188" s="2">
        <f t="shared" si="29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s="51" customFormat="1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26"/>
        <v>0</v>
      </c>
      <c r="T189" s="4">
        <f t="shared" si="27"/>
        <v>0</v>
      </c>
      <c r="U189" s="48">
        <f t="shared" si="28"/>
        <v>0</v>
      </c>
      <c r="V189" s="2">
        <f t="shared" si="29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s="51" customFormat="1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26"/>
        <v>0</v>
      </c>
      <c r="T190" s="4">
        <f t="shared" si="27"/>
        <v>0</v>
      </c>
      <c r="U190" s="48">
        <f t="shared" si="28"/>
        <v>0</v>
      </c>
      <c r="V190" s="2">
        <f t="shared" si="29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s="51" customFormat="1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26"/>
        <v>0</v>
      </c>
      <c r="T191" s="4">
        <f t="shared" si="27"/>
        <v>0</v>
      </c>
      <c r="U191" s="48">
        <f t="shared" si="28"/>
        <v>0</v>
      </c>
      <c r="V191" s="2">
        <f t="shared" si="29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s="51" customFormat="1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26"/>
        <v>0</v>
      </c>
      <c r="T192" s="4">
        <f t="shared" si="27"/>
        <v>0</v>
      </c>
      <c r="U192" s="48">
        <f t="shared" si="28"/>
        <v>0</v>
      </c>
      <c r="V192" s="2">
        <f t="shared" si="29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s="51" customFormat="1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26"/>
        <v>0</v>
      </c>
      <c r="T193" s="4">
        <f t="shared" si="27"/>
        <v>0</v>
      </c>
      <c r="U193" s="48">
        <f t="shared" si="28"/>
        <v>0</v>
      </c>
      <c r="V193" s="2">
        <f t="shared" si="29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s="51" customFormat="1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26"/>
        <v>0</v>
      </c>
      <c r="T194" s="4">
        <f t="shared" si="27"/>
        <v>0</v>
      </c>
      <c r="U194" s="48">
        <f t="shared" si="28"/>
        <v>0</v>
      </c>
      <c r="V194" s="2">
        <f t="shared" si="29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s="51" customFormat="1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26"/>
        <v>0</v>
      </c>
      <c r="T195" s="4">
        <f t="shared" si="27"/>
        <v>0</v>
      </c>
      <c r="U195" s="48">
        <f t="shared" si="28"/>
        <v>0</v>
      </c>
      <c r="V195" s="2">
        <f t="shared" si="29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9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22"/>
        <v>0</v>
      </c>
      <c r="T196" s="4">
        <f t="shared" si="23"/>
        <v>0</v>
      </c>
      <c r="U196" s="5">
        <f t="shared" si="24"/>
        <v>0</v>
      </c>
      <c r="V196" s="2">
        <f t="shared" si="25"/>
        <v>0</v>
      </c>
      <c r="W196" s="9"/>
      <c r="X196" s="9"/>
      <c r="Y196" s="9"/>
      <c r="Z196" s="9"/>
      <c r="AA196" s="9"/>
      <c r="AB196" s="9"/>
      <c r="CC196" s="18" t="str">
        <f t="shared" si="0"/>
        <v/>
      </c>
      <c r="CE196" s="19">
        <f t="shared" si="3"/>
        <v>0</v>
      </c>
      <c r="CG196" s="21"/>
      <c r="CK196" s="8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9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22"/>
        <v>0</v>
      </c>
      <c r="T197" s="4">
        <f t="shared" si="23"/>
        <v>0</v>
      </c>
      <c r="U197" s="5">
        <f t="shared" si="24"/>
        <v>0</v>
      </c>
      <c r="V197" s="2">
        <f t="shared" si="25"/>
        <v>0</v>
      </c>
      <c r="W197" s="9"/>
      <c r="X197" s="9"/>
      <c r="Y197" s="9"/>
      <c r="Z197" s="9"/>
      <c r="AA197" s="9"/>
      <c r="AB197" s="9"/>
      <c r="CC197" s="18" t="str">
        <f t="shared" si="0"/>
        <v/>
      </c>
      <c r="CE197" s="19">
        <f t="shared" si="3"/>
        <v>0</v>
      </c>
      <c r="CG197" s="21"/>
      <c r="CK197" s="8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9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22"/>
        <v>0</v>
      </c>
      <c r="T198" s="4">
        <f t="shared" si="23"/>
        <v>0</v>
      </c>
      <c r="U198" s="5">
        <f t="shared" si="24"/>
        <v>0</v>
      </c>
      <c r="V198" s="2">
        <f t="shared" si="25"/>
        <v>0</v>
      </c>
      <c r="W198" s="9"/>
      <c r="X198" s="9"/>
      <c r="Y198" s="9"/>
      <c r="Z198" s="9"/>
      <c r="AA198" s="9"/>
      <c r="AB198" s="9"/>
      <c r="CC198" s="18" t="str">
        <f t="shared" si="0"/>
        <v/>
      </c>
      <c r="CE198" s="19">
        <f t="shared" si="3"/>
        <v>0</v>
      </c>
      <c r="CG198" s="21"/>
      <c r="CK198" s="8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9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22"/>
        <v>0</v>
      </c>
      <c r="T199" s="4">
        <f t="shared" si="23"/>
        <v>0</v>
      </c>
      <c r="U199" s="5">
        <f t="shared" si="24"/>
        <v>0</v>
      </c>
      <c r="V199" s="2">
        <f t="shared" si="25"/>
        <v>0</v>
      </c>
      <c r="W199" s="9"/>
      <c r="X199" s="9"/>
      <c r="Y199" s="9"/>
      <c r="Z199" s="9"/>
      <c r="AA199" s="9"/>
      <c r="AB199" s="9"/>
      <c r="CC199" s="18" t="str">
        <f t="shared" si="0"/>
        <v/>
      </c>
      <c r="CE199" s="19">
        <f t="shared" si="3"/>
        <v>0</v>
      </c>
      <c r="CG199" s="21"/>
      <c r="CK199" s="8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9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22"/>
        <v>0</v>
      </c>
      <c r="T200" s="4">
        <f t="shared" si="23"/>
        <v>0</v>
      </c>
      <c r="U200" s="5">
        <f t="shared" si="24"/>
        <v>0</v>
      </c>
      <c r="V200" s="2">
        <f t="shared" si="25"/>
        <v>0</v>
      </c>
      <c r="W200" s="9"/>
      <c r="X200" s="9"/>
      <c r="Y200" s="9"/>
      <c r="Z200" s="9"/>
      <c r="AA200" s="9"/>
      <c r="AB200" s="9"/>
      <c r="CC200" s="18" t="str">
        <f t="shared" si="0"/>
        <v/>
      </c>
      <c r="CE200" s="19">
        <f t="shared" si="3"/>
        <v>0</v>
      </c>
      <c r="CG200" s="21"/>
      <c r="CK200" s="8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30">SUM(J8:J200)</f>
        <v>0</v>
      </c>
      <c r="K201" s="62">
        <f t="shared" si="30"/>
        <v>0</v>
      </c>
      <c r="L201" s="62">
        <f t="shared" si="30"/>
        <v>0</v>
      </c>
      <c r="M201" s="62">
        <f t="shared" si="30"/>
        <v>0</v>
      </c>
      <c r="N201" s="62">
        <f t="shared" si="30"/>
        <v>0</v>
      </c>
      <c r="O201" s="62">
        <f t="shared" si="30"/>
        <v>0</v>
      </c>
      <c r="P201" s="62">
        <f t="shared" si="30"/>
        <v>0</v>
      </c>
      <c r="Q201" s="62">
        <f t="shared" si="30"/>
        <v>0</v>
      </c>
      <c r="R201" s="62">
        <f t="shared" si="30"/>
        <v>0</v>
      </c>
      <c r="S201" s="63">
        <f t="shared" si="30"/>
        <v>0</v>
      </c>
      <c r="T201" s="63">
        <f t="shared" si="30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9"/>
      <c r="B202" s="9"/>
      <c r="C202" s="22"/>
      <c r="D202" s="22"/>
      <c r="E202" s="22"/>
      <c r="F202" s="54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53"/>
      <c r="T202" s="53"/>
      <c r="U202" s="53"/>
      <c r="V202" s="53"/>
      <c r="W202" s="9"/>
      <c r="X202" s="9"/>
      <c r="Y202" s="9"/>
      <c r="Z202" s="9"/>
      <c r="AA202" s="9"/>
      <c r="AB202" s="9"/>
      <c r="CC202" s="9"/>
      <c r="CD202" s="9"/>
      <c r="CE202" s="9"/>
      <c r="CF202" s="9"/>
      <c r="CG202" s="9"/>
    </row>
    <row r="203" spans="1:90" ht="15" thickBot="1" x14ac:dyDescent="0.4">
      <c r="A203" s="9"/>
      <c r="B203" s="9"/>
      <c r="C203" s="9"/>
      <c r="D203" s="9"/>
      <c r="E203" s="9"/>
      <c r="F203" s="52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59"/>
      <c r="T203" s="59"/>
      <c r="U203" s="59"/>
      <c r="V203" s="59"/>
      <c r="W203" s="9"/>
      <c r="X203" s="9"/>
      <c r="Y203" s="9"/>
      <c r="Z203" s="9"/>
      <c r="AA203" s="9"/>
      <c r="AB203" s="9"/>
      <c r="CC203" s="9"/>
      <c r="CD203" s="9"/>
      <c r="CE203" s="9"/>
      <c r="CF203" s="9"/>
      <c r="CG203" s="9"/>
    </row>
    <row r="204" spans="1:90" x14ac:dyDescent="0.35">
      <c r="A204" s="9"/>
      <c r="B204" s="36"/>
      <c r="C204" s="36"/>
      <c r="D204" s="36"/>
      <c r="E204" s="36"/>
      <c r="F204" s="57"/>
      <c r="G204" s="36"/>
      <c r="H204" s="36"/>
      <c r="I204" s="36"/>
      <c r="J204" s="36"/>
      <c r="K204" s="36"/>
      <c r="L204" s="36"/>
      <c r="M204" s="36"/>
      <c r="N204" s="13"/>
      <c r="O204" s="13"/>
      <c r="P204" s="13"/>
      <c r="Q204" s="13"/>
      <c r="R204" s="13"/>
      <c r="S204" s="9"/>
      <c r="T204" s="9"/>
      <c r="U204" s="9"/>
      <c r="V204" s="9"/>
      <c r="W204" s="9"/>
      <c r="X204" s="9"/>
      <c r="Y204" s="9"/>
      <c r="Z204" s="9"/>
      <c r="AA204" s="9"/>
      <c r="AB204" s="9"/>
      <c r="CC204" s="9"/>
      <c r="CD204" s="9"/>
      <c r="CE204" s="9"/>
      <c r="CF204" s="9"/>
      <c r="CG204" s="9"/>
    </row>
    <row r="205" spans="1:90" hidden="1" x14ac:dyDescent="0.35">
      <c r="A205" s="9"/>
      <c r="B205" s="28"/>
      <c r="C205" s="28"/>
      <c r="D205" s="28"/>
      <c r="E205" s="28"/>
      <c r="F205" s="56"/>
      <c r="G205" s="28"/>
      <c r="H205" s="28"/>
      <c r="I205" s="28"/>
      <c r="J205" s="28"/>
      <c r="K205" s="28"/>
      <c r="L205" s="28"/>
      <c r="M205" s="28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CC205" s="9"/>
      <c r="CD205" s="9"/>
      <c r="CE205" s="9"/>
      <c r="CF205" s="9"/>
      <c r="CG205" s="9"/>
    </row>
    <row r="206" spans="1:90" hidden="1" x14ac:dyDescent="0.35">
      <c r="A206" s="9"/>
      <c r="B206" s="9"/>
      <c r="C206" s="9"/>
      <c r="D206" s="9"/>
      <c r="E206" s="9"/>
      <c r="F206" s="52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CC206" s="9"/>
      <c r="CD206" s="9"/>
      <c r="CE206" s="9"/>
      <c r="CF206" s="9"/>
      <c r="CG206" s="9"/>
    </row>
    <row r="207" spans="1:90" hidden="1" x14ac:dyDescent="0.35">
      <c r="A207" s="9"/>
      <c r="B207" s="9"/>
      <c r="C207" s="9"/>
      <c r="D207" s="9"/>
      <c r="E207" s="9"/>
      <c r="F207" s="52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CC207" s="9"/>
      <c r="CD207" s="9"/>
      <c r="CE207" s="9"/>
      <c r="CF207" s="9"/>
      <c r="CG207" s="9"/>
    </row>
    <row r="208" spans="1:90" hidden="1" x14ac:dyDescent="0.35">
      <c r="B208" s="9"/>
      <c r="C208" s="9"/>
      <c r="D208" s="9"/>
      <c r="E208" s="9"/>
      <c r="F208" s="52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CC208" s="9"/>
      <c r="CD208" s="9"/>
      <c r="CE208" s="9"/>
      <c r="CF208" s="9"/>
      <c r="CG208" s="9"/>
    </row>
    <row r="209" spans="2:85" hidden="1" x14ac:dyDescent="0.35">
      <c r="B209" s="9"/>
      <c r="C209" s="9"/>
      <c r="D209" s="9"/>
      <c r="E209" s="9"/>
      <c r="F209" s="52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CC209" s="9"/>
      <c r="CD209" s="9"/>
      <c r="CE209" s="9"/>
      <c r="CF209" s="9"/>
      <c r="CG209" s="9"/>
    </row>
    <row r="210" spans="2:85" hidden="1" x14ac:dyDescent="0.35">
      <c r="CC210" s="9"/>
      <c r="CD210" s="9"/>
      <c r="CE210" s="9"/>
      <c r="CF210" s="9"/>
      <c r="CG210" s="9"/>
    </row>
    <row r="211" spans="2:85" hidden="1" x14ac:dyDescent="0.35">
      <c r="CC211" s="9"/>
      <c r="CD211" s="9"/>
      <c r="CE211" s="9"/>
      <c r="CF211" s="9"/>
      <c r="CG211" s="9"/>
    </row>
    <row r="212" spans="2:85" hidden="1" x14ac:dyDescent="0.35">
      <c r="CC212" s="9"/>
      <c r="CD212" s="9"/>
      <c r="CE212" s="9"/>
      <c r="CF212" s="9"/>
      <c r="CG212" s="9"/>
    </row>
    <row r="213" spans="2:85" hidden="1" x14ac:dyDescent="0.35">
      <c r="CC213" s="9"/>
      <c r="CD213" s="9"/>
      <c r="CE213" s="9"/>
      <c r="CF213" s="9"/>
      <c r="CG213" s="9"/>
    </row>
    <row r="214" spans="2:85" hidden="1" x14ac:dyDescent="0.35">
      <c r="C214" s="40"/>
      <c r="CC214" s="9"/>
      <c r="CD214" s="9"/>
      <c r="CE214" s="9"/>
      <c r="CF214" s="9"/>
      <c r="CG214" s="9"/>
    </row>
    <row r="215" spans="2:85" hidden="1" x14ac:dyDescent="0.35">
      <c r="C215" s="40"/>
      <c r="CC215" s="9"/>
      <c r="CD215" s="9"/>
      <c r="CE215" s="9"/>
      <c r="CF215" s="9"/>
      <c r="CG215" s="9"/>
    </row>
    <row r="216" spans="2:85" hidden="1" x14ac:dyDescent="0.35">
      <c r="C216" s="40"/>
      <c r="CC216" s="9"/>
      <c r="CD216" s="9"/>
      <c r="CE216" s="9"/>
      <c r="CF216" s="9"/>
      <c r="CG216" s="9"/>
    </row>
    <row r="217" spans="2:85" hidden="1" x14ac:dyDescent="0.35">
      <c r="C217" s="40"/>
      <c r="CC217" s="9"/>
      <c r="CD217" s="9"/>
      <c r="CE217" s="9"/>
      <c r="CF217" s="9"/>
      <c r="CG217" s="9"/>
    </row>
    <row r="218" spans="2:85" hidden="1" x14ac:dyDescent="0.35">
      <c r="C218" s="40"/>
      <c r="CC218" s="9"/>
      <c r="CD218" s="9"/>
      <c r="CE218" s="9"/>
      <c r="CF218" s="9"/>
      <c r="CG218" s="9"/>
    </row>
    <row r="219" spans="2:85" hidden="1" x14ac:dyDescent="0.35">
      <c r="C219" s="40"/>
      <c r="CC219" s="9"/>
      <c r="CD219" s="9"/>
      <c r="CE219" s="9"/>
      <c r="CF219" s="9"/>
      <c r="CG219" s="9"/>
    </row>
    <row r="220" spans="2:85" hidden="1" x14ac:dyDescent="0.35">
      <c r="CC220" s="9"/>
      <c r="CD220" s="9"/>
      <c r="CE220" s="9"/>
      <c r="CF220" s="9"/>
      <c r="CG220" s="9"/>
    </row>
    <row r="221" spans="2:85" hidden="1" x14ac:dyDescent="0.35">
      <c r="CC221" s="9"/>
      <c r="CD221" s="9"/>
      <c r="CE221" s="9"/>
      <c r="CF221" s="9"/>
      <c r="CG221" s="9"/>
    </row>
    <row r="222" spans="2:85" hidden="1" x14ac:dyDescent="0.35">
      <c r="C222" s="40" t="s">
        <v>29</v>
      </c>
      <c r="D222" s="40" t="s">
        <v>36</v>
      </c>
      <c r="CC222" s="9"/>
      <c r="CD222" s="9"/>
      <c r="CE222" s="9"/>
      <c r="CF222" s="9"/>
      <c r="CG222" s="9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Z592/593znthKRlieETCY5wyyxGkxFMT1xK+2VHmLs57emA0/eWQLLcb5K2UbXMwTbG/3N90KZjci8OuaDPaXQ==" saltValue="2CTWMcq0T1oT7oU8NOn4aA==" spinCount="100000" sheet="1" objects="1" scenarios="1"/>
  <mergeCells count="10">
    <mergeCell ref="K1:Q1"/>
    <mergeCell ref="N5:U5"/>
    <mergeCell ref="B3:H3"/>
    <mergeCell ref="L3:L5"/>
    <mergeCell ref="M3:M5"/>
    <mergeCell ref="N3:Q3"/>
    <mergeCell ref="N4:R4"/>
    <mergeCell ref="C4:J4"/>
    <mergeCell ref="B2:J2"/>
    <mergeCell ref="U2:V2"/>
  </mergeCells>
  <conditionalFormatting sqref="U8:U200">
    <cfRule type="cellIs" dxfId="188" priority="1" operator="greaterThan">
      <formula>100</formula>
    </cfRule>
  </conditionalFormatting>
  <dataValidations count="5"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ntre 0 i 40" sqref="H8:I200">
      <formula1>0</formula1>
      <formula2>40</formula2>
    </dataValidation>
    <dataValidation type="whole" allowBlank="1" showInputMessage="1" showErrorMessage="1" error="Codi de contracte erroni" sqref="G8:G200">
      <formula1>1</formula1>
      <formula2>600</formula2>
    </dataValidation>
    <dataValidation type="list" allowBlank="1" showInputMessage="1" showErrorMessage="1" sqref="E9:E200">
      <formula1>$C$222:$C$227</formula1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&amp;C&amp;"Arial,Normal"&amp;8G146NCESP-057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8"/>
  <sheetViews>
    <sheetView topLeftCell="A7" zoomScale="90" zoomScaleNormal="90" workbookViewId="0">
      <selection activeCell="G6" sqref="G6"/>
    </sheetView>
  </sheetViews>
  <sheetFormatPr defaultColWidth="0" defaultRowHeight="14.5" customHeight="1" zeroHeight="1" x14ac:dyDescent="0.35"/>
  <cols>
    <col min="1" max="1" width="1.81640625" style="51" customWidth="1"/>
    <col min="2" max="2" width="13" style="51" customWidth="1"/>
    <col min="3" max="3" width="35.81640625" style="51" customWidth="1"/>
    <col min="4" max="4" width="13.54296875" style="51" customWidth="1"/>
    <col min="5" max="6" width="19.81640625" style="51" customWidth="1"/>
    <col min="7" max="7" width="10.81640625" style="51" customWidth="1"/>
    <col min="8" max="8" width="12.81640625" style="51" customWidth="1"/>
    <col min="9" max="9" width="10.81640625" style="51" customWidth="1"/>
    <col min="10" max="10" width="16.81640625" style="51" customWidth="1"/>
    <col min="11" max="11" width="18" style="51" customWidth="1"/>
    <col min="12" max="12" width="17.453125" style="51" customWidth="1"/>
    <col min="13" max="13" width="16.81640625" style="51" customWidth="1"/>
    <col min="14" max="17" width="15.81640625" style="51" customWidth="1"/>
    <col min="18" max="18" width="17.1796875" style="51" customWidth="1"/>
    <col min="19" max="22" width="16.81640625" style="51" customWidth="1"/>
    <col min="23" max="23" width="9.1796875" style="51" customWidth="1"/>
    <col min="24" max="80" width="9.1796875" style="51" hidden="1" customWidth="1"/>
    <col min="81" max="81" width="79.81640625" style="51" hidden="1" customWidth="1"/>
    <col min="82" max="84" width="9.1796875" style="51" hidden="1" customWidth="1"/>
    <col min="85" max="85" width="81.1796875" style="51" hidden="1" customWidth="1"/>
    <col min="86" max="89" width="9.1796875" style="51" hidden="1" customWidth="1"/>
    <col min="90" max="90" width="98.81640625" style="51" hidden="1" customWidth="1"/>
    <col min="91" max="91" width="9.1796875" style="51" hidden="1" customWidth="1"/>
    <col min="92" max="92" width="100.1796875" style="51" hidden="1" customWidth="1"/>
    <col min="93" max="93" width="9.1796875" style="51" hidden="1" customWidth="1"/>
    <col min="94" max="94" width="100.453125" style="51" hidden="1" customWidth="1"/>
    <col min="95" max="16384" width="9.1796875" style="51" hidden="1"/>
  </cols>
  <sheetData>
    <row r="1" spans="1:94" s="53" customFormat="1" ht="85" customHeight="1" x14ac:dyDescent="0.35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" thickBot="1" x14ac:dyDescent="0.4">
      <c r="A4" s="6"/>
      <c r="B4" s="11" t="s">
        <v>1</v>
      </c>
      <c r="C4" s="89">
        <f>+Gener_21!C4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" thickBot="1" x14ac:dyDescent="0.4">
      <c r="A5" s="7"/>
      <c r="B5" s="12" t="s">
        <v>47</v>
      </c>
      <c r="C5" s="66" t="s">
        <v>50</v>
      </c>
      <c r="D5" s="41"/>
      <c r="E5" s="41"/>
      <c r="F5" s="41"/>
      <c r="G5" s="25"/>
      <c r="H5" s="27"/>
      <c r="I5" s="24" t="s">
        <v>12</v>
      </c>
      <c r="J5" s="39">
        <f>Gener_21!J5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4">
      <c r="H6" s="26"/>
      <c r="I6" s="14"/>
    </row>
    <row r="7" spans="1:94" ht="120" customHeight="1" thickBot="1" x14ac:dyDescent="0.4">
      <c r="A7" s="52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4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3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3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3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3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3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3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3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3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3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3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3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3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3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3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3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3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35">
      <c r="A48" s="52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35">
      <c r="A49" s="52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35">
      <c r="A50" s="52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35">
      <c r="A51" s="52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35">
      <c r="A52" s="52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35">
      <c r="A53" s="52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35">
      <c r="A54" s="52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3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3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3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3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3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3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3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3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3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3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3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3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3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3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3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3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3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3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3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3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3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3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3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3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3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3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3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3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3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3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3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3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3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3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3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" thickBot="1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x14ac:dyDescent="0.3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5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5">
      <c r="CC210" s="52"/>
      <c r="CD210" s="52"/>
      <c r="CE210" s="52"/>
      <c r="CF210" s="52"/>
      <c r="CG210" s="52"/>
    </row>
    <row r="211" spans="2:85" hidden="1" x14ac:dyDescent="0.35">
      <c r="CC211" s="52"/>
      <c r="CD211" s="52"/>
      <c r="CE211" s="52"/>
      <c r="CF211" s="52"/>
      <c r="CG211" s="52"/>
    </row>
    <row r="212" spans="2:85" hidden="1" x14ac:dyDescent="0.35">
      <c r="CC212" s="52"/>
      <c r="CD212" s="52"/>
      <c r="CE212" s="52"/>
      <c r="CF212" s="52"/>
      <c r="CG212" s="52"/>
    </row>
    <row r="213" spans="2:85" hidden="1" x14ac:dyDescent="0.35">
      <c r="CC213" s="52"/>
      <c r="CD213" s="52"/>
      <c r="CE213" s="52"/>
      <c r="CF213" s="52"/>
      <c r="CG213" s="52"/>
    </row>
    <row r="214" spans="2:85" hidden="1" x14ac:dyDescent="0.35">
      <c r="C214" s="40"/>
      <c r="CC214" s="52"/>
      <c r="CD214" s="52"/>
      <c r="CE214" s="52"/>
      <c r="CF214" s="52"/>
      <c r="CG214" s="52"/>
    </row>
    <row r="215" spans="2:85" hidden="1" x14ac:dyDescent="0.35">
      <c r="C215" s="40"/>
      <c r="CC215" s="52"/>
      <c r="CD215" s="52"/>
      <c r="CE215" s="52"/>
      <c r="CF215" s="52"/>
      <c r="CG215" s="52"/>
    </row>
    <row r="216" spans="2:85" hidden="1" x14ac:dyDescent="0.35">
      <c r="C216" s="40"/>
      <c r="CC216" s="52"/>
      <c r="CD216" s="52"/>
      <c r="CE216" s="52"/>
      <c r="CF216" s="52"/>
      <c r="CG216" s="52"/>
    </row>
    <row r="217" spans="2:85" hidden="1" x14ac:dyDescent="0.35">
      <c r="C217" s="40"/>
      <c r="CC217" s="52"/>
      <c r="CD217" s="52"/>
      <c r="CE217" s="52"/>
      <c r="CF217" s="52"/>
      <c r="CG217" s="52"/>
    </row>
    <row r="218" spans="2:85" hidden="1" x14ac:dyDescent="0.35">
      <c r="C218" s="40"/>
      <c r="CC218" s="52"/>
      <c r="CD218" s="52"/>
      <c r="CE218" s="52"/>
      <c r="CF218" s="52"/>
      <c r="CG218" s="52"/>
    </row>
    <row r="219" spans="2:85" hidden="1" x14ac:dyDescent="0.35">
      <c r="C219" s="40"/>
      <c r="CC219" s="52"/>
      <c r="CD219" s="52"/>
      <c r="CE219" s="52"/>
      <c r="CF219" s="52"/>
      <c r="CG219" s="52"/>
    </row>
    <row r="220" spans="2:85" hidden="1" x14ac:dyDescent="0.35">
      <c r="CC220" s="52"/>
      <c r="CD220" s="52"/>
      <c r="CE220" s="52"/>
      <c r="CF220" s="52"/>
      <c r="CG220" s="52"/>
    </row>
    <row r="221" spans="2:85" hidden="1" x14ac:dyDescent="0.35">
      <c r="CC221" s="52"/>
      <c r="CD221" s="52"/>
      <c r="CE221" s="52"/>
      <c r="CF221" s="52"/>
      <c r="CG221" s="52"/>
    </row>
    <row r="222" spans="2:85" hidden="1" x14ac:dyDescent="0.35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eJVVRhw0AY6j2vK5sE1xhWU6t3xF8YAgiU/h1vV8mjlgkT68nFOuBI6ou9dak4ZxoFtll+wkh3TMWXyT0p1d1w==" saltValue="1bxkTg17ulHG7SrdiTGjNA==" spinCount="100000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167" priority="1" operator="greaterThan">
      <formula>100</formula>
    </cfRule>
  </conditionalFormatting>
  <dataValidations count="5">
    <dataValidation type="list" allowBlank="1" showInputMessage="1" showErrorMessage="1" sqref="E9:E200">
      <formula1>$C$222:$C$227</formula1>
    </dataValidation>
    <dataValidation type="whole" allowBlank="1" showInputMessage="1" showErrorMessage="1" error="Codi de contracte erroni" sqref="G8:G200">
      <formula1>1</formula1>
      <formula2>600</formula2>
    </dataValidation>
    <dataValidation type="decimal" allowBlank="1" showInputMessage="1" showErrorMessage="1" error="Quantitat entre 0 i 40" sqref="H8:I200">
      <formula1>0</formula1>
      <formula2>40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&amp;C&amp;"Arial,Normal"&amp;8G146NCESP-057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8"/>
  <sheetViews>
    <sheetView zoomScale="90" zoomScaleNormal="90" workbookViewId="0">
      <selection activeCell="H1" sqref="H1"/>
    </sheetView>
  </sheetViews>
  <sheetFormatPr defaultColWidth="0" defaultRowHeight="14.5" customHeight="1" zeroHeight="1" x14ac:dyDescent="0.35"/>
  <cols>
    <col min="1" max="1" width="1.81640625" style="51" customWidth="1"/>
    <col min="2" max="2" width="13" style="51" customWidth="1"/>
    <col min="3" max="3" width="35.81640625" style="51" customWidth="1"/>
    <col min="4" max="4" width="13.54296875" style="51" customWidth="1"/>
    <col min="5" max="6" width="19.81640625" style="51" customWidth="1"/>
    <col min="7" max="7" width="10.81640625" style="51" customWidth="1"/>
    <col min="8" max="8" width="12.81640625" style="51" customWidth="1"/>
    <col min="9" max="9" width="10.81640625" style="51" customWidth="1"/>
    <col min="10" max="10" width="16.81640625" style="51" customWidth="1"/>
    <col min="11" max="11" width="18" style="51" customWidth="1"/>
    <col min="12" max="12" width="17.453125" style="51" customWidth="1"/>
    <col min="13" max="13" width="16.81640625" style="51" customWidth="1"/>
    <col min="14" max="17" width="15.81640625" style="51" customWidth="1"/>
    <col min="18" max="18" width="17.1796875" style="51" customWidth="1"/>
    <col min="19" max="22" width="16.81640625" style="51" customWidth="1"/>
    <col min="23" max="23" width="9.1796875" style="51" customWidth="1"/>
    <col min="24" max="80" width="9.1796875" style="51" hidden="1" customWidth="1"/>
    <col min="81" max="81" width="79.81640625" style="51" hidden="1" customWidth="1"/>
    <col min="82" max="84" width="9.1796875" style="51" hidden="1" customWidth="1"/>
    <col min="85" max="85" width="81.1796875" style="51" hidden="1" customWidth="1"/>
    <col min="86" max="89" width="9.1796875" style="51" hidden="1" customWidth="1"/>
    <col min="90" max="90" width="98.81640625" style="51" hidden="1" customWidth="1"/>
    <col min="91" max="91" width="9.1796875" style="51" hidden="1" customWidth="1"/>
    <col min="92" max="92" width="100.1796875" style="51" hidden="1" customWidth="1"/>
    <col min="93" max="93" width="9.1796875" style="51" hidden="1" customWidth="1"/>
    <col min="94" max="94" width="100.453125" style="51" hidden="1" customWidth="1"/>
    <col min="95" max="16384" width="9.1796875" style="51" hidden="1"/>
  </cols>
  <sheetData>
    <row r="1" spans="1:94" s="53" customFormat="1" ht="85" customHeight="1" x14ac:dyDescent="0.35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" thickBot="1" x14ac:dyDescent="0.4">
      <c r="A4" s="6"/>
      <c r="B4" s="11" t="s">
        <v>1</v>
      </c>
      <c r="C4" s="89">
        <f>+Gener_21!C4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" thickBot="1" x14ac:dyDescent="0.4">
      <c r="A5" s="7"/>
      <c r="B5" s="12" t="s">
        <v>47</v>
      </c>
      <c r="C5" s="66" t="s">
        <v>51</v>
      </c>
      <c r="D5" s="41"/>
      <c r="E5" s="41"/>
      <c r="F5" s="41"/>
      <c r="G5" s="25"/>
      <c r="H5" s="27"/>
      <c r="I5" s="24" t="s">
        <v>12</v>
      </c>
      <c r="J5" s="39">
        <f>Gener_21!J5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4">
      <c r="H6" s="26"/>
      <c r="I6" s="14"/>
    </row>
    <row r="7" spans="1:94" ht="120" customHeight="1" thickBot="1" x14ac:dyDescent="0.4">
      <c r="A7" s="52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4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3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3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3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3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3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3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3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3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3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3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3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3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3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3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3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3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35">
      <c r="A48" s="52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35">
      <c r="A49" s="52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35">
      <c r="A50" s="52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35">
      <c r="A51" s="52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35">
      <c r="A52" s="52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35">
      <c r="A53" s="52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35">
      <c r="A54" s="52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3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3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3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3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3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3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3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3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3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3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3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3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3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3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3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3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3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3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3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3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3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3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3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3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3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3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3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3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3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3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3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3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3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3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3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" thickBot="1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x14ac:dyDescent="0.3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5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5">
      <c r="CC210" s="52"/>
      <c r="CD210" s="52"/>
      <c r="CE210" s="52"/>
      <c r="CF210" s="52"/>
      <c r="CG210" s="52"/>
    </row>
    <row r="211" spans="2:85" hidden="1" x14ac:dyDescent="0.35">
      <c r="CC211" s="52"/>
      <c r="CD211" s="52"/>
      <c r="CE211" s="52"/>
      <c r="CF211" s="52"/>
      <c r="CG211" s="52"/>
    </row>
    <row r="212" spans="2:85" hidden="1" x14ac:dyDescent="0.35">
      <c r="CC212" s="52"/>
      <c r="CD212" s="52"/>
      <c r="CE212" s="52"/>
      <c r="CF212" s="52"/>
      <c r="CG212" s="52"/>
    </row>
    <row r="213" spans="2:85" hidden="1" x14ac:dyDescent="0.35">
      <c r="CC213" s="52"/>
      <c r="CD213" s="52"/>
      <c r="CE213" s="52"/>
      <c r="CF213" s="52"/>
      <c r="CG213" s="52"/>
    </row>
    <row r="214" spans="2:85" hidden="1" x14ac:dyDescent="0.35">
      <c r="C214" s="40"/>
      <c r="CC214" s="52"/>
      <c r="CD214" s="52"/>
      <c r="CE214" s="52"/>
      <c r="CF214" s="52"/>
      <c r="CG214" s="52"/>
    </row>
    <row r="215" spans="2:85" hidden="1" x14ac:dyDescent="0.35">
      <c r="C215" s="40"/>
      <c r="CC215" s="52"/>
      <c r="CD215" s="52"/>
      <c r="CE215" s="52"/>
      <c r="CF215" s="52"/>
      <c r="CG215" s="52"/>
    </row>
    <row r="216" spans="2:85" hidden="1" x14ac:dyDescent="0.35">
      <c r="C216" s="40"/>
      <c r="CC216" s="52"/>
      <c r="CD216" s="52"/>
      <c r="CE216" s="52"/>
      <c r="CF216" s="52"/>
      <c r="CG216" s="52"/>
    </row>
    <row r="217" spans="2:85" hidden="1" x14ac:dyDescent="0.35">
      <c r="C217" s="40"/>
      <c r="CC217" s="52"/>
      <c r="CD217" s="52"/>
      <c r="CE217" s="52"/>
      <c r="CF217" s="52"/>
      <c r="CG217" s="52"/>
    </row>
    <row r="218" spans="2:85" hidden="1" x14ac:dyDescent="0.35">
      <c r="C218" s="40"/>
      <c r="CC218" s="52"/>
      <c r="CD218" s="52"/>
      <c r="CE218" s="52"/>
      <c r="CF218" s="52"/>
      <c r="CG218" s="52"/>
    </row>
    <row r="219" spans="2:85" hidden="1" x14ac:dyDescent="0.35">
      <c r="C219" s="40"/>
      <c r="CC219" s="52"/>
      <c r="CD219" s="52"/>
      <c r="CE219" s="52"/>
      <c r="CF219" s="52"/>
      <c r="CG219" s="52"/>
    </row>
    <row r="220" spans="2:85" hidden="1" x14ac:dyDescent="0.35">
      <c r="CC220" s="52"/>
      <c r="CD220" s="52"/>
      <c r="CE220" s="52"/>
      <c r="CF220" s="52"/>
      <c r="CG220" s="52"/>
    </row>
    <row r="221" spans="2:85" hidden="1" x14ac:dyDescent="0.35">
      <c r="CC221" s="52"/>
      <c r="CD221" s="52"/>
      <c r="CE221" s="52"/>
      <c r="CF221" s="52"/>
      <c r="CG221" s="52"/>
    </row>
    <row r="222" spans="2:85" hidden="1" x14ac:dyDescent="0.35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eZdt6PoA/LVCFJMgk5gcrjvNz2ClB3XucM077lAcqi5QnpYKjgXbg40cNohgvdJTZuYmU820qbCeVquiG/QQEg==" saltValue="+vfVfEw4FtAkYIXv6GgTXg==" spinCount="100000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146" priority="1" operator="greaterThan">
      <formula>100</formula>
    </cfRule>
  </conditionalFormatting>
  <dataValidations count="5"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ntre 0 i 40" sqref="H8:I200">
      <formula1>0</formula1>
      <formula2>40</formula2>
    </dataValidation>
    <dataValidation type="whole" allowBlank="1" showInputMessage="1" showErrorMessage="1" error="Codi de contracte erroni" sqref="G8:G200">
      <formula1>1</formula1>
      <formula2>600</formula2>
    </dataValidation>
    <dataValidation type="list" allowBlank="1" showInputMessage="1" showErrorMessage="1" sqref="E9:E200">
      <formula1>$C$222:$C$227</formula1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&amp;C&amp;"Arial,Normal"&amp;8G146NCESP-057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8"/>
  <sheetViews>
    <sheetView zoomScale="90" zoomScaleNormal="90" workbookViewId="0">
      <selection activeCell="E11" sqref="E11"/>
    </sheetView>
  </sheetViews>
  <sheetFormatPr defaultColWidth="0" defaultRowHeight="14.5" customHeight="1" zeroHeight="1" x14ac:dyDescent="0.35"/>
  <cols>
    <col min="1" max="1" width="1.81640625" style="51" customWidth="1"/>
    <col min="2" max="2" width="13" style="51" customWidth="1"/>
    <col min="3" max="3" width="35.81640625" style="51" customWidth="1"/>
    <col min="4" max="4" width="13.54296875" style="51" customWidth="1"/>
    <col min="5" max="6" width="19.81640625" style="51" customWidth="1"/>
    <col min="7" max="7" width="10.81640625" style="51" customWidth="1"/>
    <col min="8" max="8" width="12.81640625" style="51" customWidth="1"/>
    <col min="9" max="9" width="10.81640625" style="51" customWidth="1"/>
    <col min="10" max="10" width="16.81640625" style="51" customWidth="1"/>
    <col min="11" max="11" width="18" style="51" customWidth="1"/>
    <col min="12" max="12" width="17.453125" style="51" customWidth="1"/>
    <col min="13" max="13" width="16.81640625" style="51" customWidth="1"/>
    <col min="14" max="17" width="15.81640625" style="51" customWidth="1"/>
    <col min="18" max="18" width="17.1796875" style="51" customWidth="1"/>
    <col min="19" max="22" width="16.81640625" style="51" customWidth="1"/>
    <col min="23" max="23" width="9.1796875" style="51" customWidth="1"/>
    <col min="24" max="80" width="9.1796875" style="51" hidden="1" customWidth="1"/>
    <col min="81" max="81" width="79.81640625" style="51" hidden="1" customWidth="1"/>
    <col min="82" max="84" width="9.1796875" style="51" hidden="1" customWidth="1"/>
    <col min="85" max="85" width="81.1796875" style="51" hidden="1" customWidth="1"/>
    <col min="86" max="89" width="9.1796875" style="51" hidden="1" customWidth="1"/>
    <col min="90" max="90" width="98.81640625" style="51" hidden="1" customWidth="1"/>
    <col min="91" max="91" width="9.1796875" style="51" hidden="1" customWidth="1"/>
    <col min="92" max="92" width="100.1796875" style="51" hidden="1" customWidth="1"/>
    <col min="93" max="93" width="9.1796875" style="51" hidden="1" customWidth="1"/>
    <col min="94" max="94" width="100.453125" style="51" hidden="1" customWidth="1"/>
    <col min="95" max="16384" width="9.1796875" style="51" hidden="1"/>
  </cols>
  <sheetData>
    <row r="1" spans="1:94" s="53" customFormat="1" ht="85" customHeight="1" x14ac:dyDescent="0.35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" thickBot="1" x14ac:dyDescent="0.4">
      <c r="A4" s="6"/>
      <c r="B4" s="11" t="s">
        <v>1</v>
      </c>
      <c r="C4" s="89">
        <f>+Gener_21!C4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" thickBot="1" x14ac:dyDescent="0.4">
      <c r="A5" s="7"/>
      <c r="B5" s="12" t="s">
        <v>47</v>
      </c>
      <c r="C5" s="66" t="s">
        <v>52</v>
      </c>
      <c r="D5" s="41"/>
      <c r="E5" s="41"/>
      <c r="F5" s="41"/>
      <c r="G5" s="25"/>
      <c r="H5" s="27"/>
      <c r="I5" s="24" t="s">
        <v>12</v>
      </c>
      <c r="J5" s="39">
        <f>+Gener_21!J5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4">
      <c r="H6" s="26"/>
      <c r="I6" s="14"/>
    </row>
    <row r="7" spans="1:94" ht="120" customHeight="1" thickBot="1" x14ac:dyDescent="0.4">
      <c r="A7" s="52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4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3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3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3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3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3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3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3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3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3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3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3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3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3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3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3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3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35">
      <c r="A48" s="52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35">
      <c r="A49" s="52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35">
      <c r="A50" s="52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35">
      <c r="A51" s="52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35">
      <c r="A52" s="52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35">
      <c r="A53" s="52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35">
      <c r="A54" s="52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3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3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3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3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3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3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3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3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3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3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3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3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3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3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3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3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3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3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3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3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3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3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3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3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3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3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3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3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3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3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3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3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3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3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3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" thickBot="1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x14ac:dyDescent="0.3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5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5">
      <c r="CC210" s="52"/>
      <c r="CD210" s="52"/>
      <c r="CE210" s="52"/>
      <c r="CF210" s="52"/>
      <c r="CG210" s="52"/>
    </row>
    <row r="211" spans="2:85" hidden="1" x14ac:dyDescent="0.35">
      <c r="CC211" s="52"/>
      <c r="CD211" s="52"/>
      <c r="CE211" s="52"/>
      <c r="CF211" s="52"/>
      <c r="CG211" s="52"/>
    </row>
    <row r="212" spans="2:85" hidden="1" x14ac:dyDescent="0.35">
      <c r="CC212" s="52"/>
      <c r="CD212" s="52"/>
      <c r="CE212" s="52"/>
      <c r="CF212" s="52"/>
      <c r="CG212" s="52"/>
    </row>
    <row r="213" spans="2:85" hidden="1" x14ac:dyDescent="0.35">
      <c r="CC213" s="52"/>
      <c r="CD213" s="52"/>
      <c r="CE213" s="52"/>
      <c r="CF213" s="52"/>
      <c r="CG213" s="52"/>
    </row>
    <row r="214" spans="2:85" hidden="1" x14ac:dyDescent="0.35">
      <c r="C214" s="40"/>
      <c r="CC214" s="52"/>
      <c r="CD214" s="52"/>
      <c r="CE214" s="52"/>
      <c r="CF214" s="52"/>
      <c r="CG214" s="52"/>
    </row>
    <row r="215" spans="2:85" hidden="1" x14ac:dyDescent="0.35">
      <c r="C215" s="40"/>
      <c r="CC215" s="52"/>
      <c r="CD215" s="52"/>
      <c r="CE215" s="52"/>
      <c r="CF215" s="52"/>
      <c r="CG215" s="52"/>
    </row>
    <row r="216" spans="2:85" hidden="1" x14ac:dyDescent="0.35">
      <c r="C216" s="40"/>
      <c r="CC216" s="52"/>
      <c r="CD216" s="52"/>
      <c r="CE216" s="52"/>
      <c r="CF216" s="52"/>
      <c r="CG216" s="52"/>
    </row>
    <row r="217" spans="2:85" hidden="1" x14ac:dyDescent="0.35">
      <c r="C217" s="40"/>
      <c r="CC217" s="52"/>
      <c r="CD217" s="52"/>
      <c r="CE217" s="52"/>
      <c r="CF217" s="52"/>
      <c r="CG217" s="52"/>
    </row>
    <row r="218" spans="2:85" hidden="1" x14ac:dyDescent="0.35">
      <c r="C218" s="40"/>
      <c r="CC218" s="52"/>
      <c r="CD218" s="52"/>
      <c r="CE218" s="52"/>
      <c r="CF218" s="52"/>
      <c r="CG218" s="52"/>
    </row>
    <row r="219" spans="2:85" hidden="1" x14ac:dyDescent="0.35">
      <c r="C219" s="40"/>
      <c r="CC219" s="52"/>
      <c r="CD219" s="52"/>
      <c r="CE219" s="52"/>
      <c r="CF219" s="52"/>
      <c r="CG219" s="52"/>
    </row>
    <row r="220" spans="2:85" hidden="1" x14ac:dyDescent="0.35">
      <c r="CC220" s="52"/>
      <c r="CD220" s="52"/>
      <c r="CE220" s="52"/>
      <c r="CF220" s="52"/>
      <c r="CG220" s="52"/>
    </row>
    <row r="221" spans="2:85" hidden="1" x14ac:dyDescent="0.35">
      <c r="CC221" s="52"/>
      <c r="CD221" s="52"/>
      <c r="CE221" s="52"/>
      <c r="CF221" s="52"/>
      <c r="CG221" s="52"/>
    </row>
    <row r="222" spans="2:85" hidden="1" x14ac:dyDescent="0.35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kaiysMntGSNEV4K700LRgqeJWEpnf1lB5VGyM/HDeAaZXUjX0Mrj1v6G8eY6kO4XMrptNNaSW5jdI4dhNp2DVA==" saltValue="Yl+8ib/JCSCCQ9frck3c8g==" spinCount="100000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125" priority="1" operator="greaterThan">
      <formula>100</formula>
    </cfRule>
  </conditionalFormatting>
  <dataValidations count="5">
    <dataValidation type="list" allowBlank="1" showInputMessage="1" showErrorMessage="1" sqref="E9:E200">
      <formula1>$C$222:$C$227</formula1>
    </dataValidation>
    <dataValidation type="whole" allowBlank="1" showInputMessage="1" showErrorMessage="1" error="Codi de contracte erroni" sqref="G8:G200">
      <formula1>1</formula1>
      <formula2>600</formula2>
    </dataValidation>
    <dataValidation type="decimal" allowBlank="1" showInputMessage="1" showErrorMessage="1" error="Quantitat entre 0 i 40" sqref="H8:I200">
      <formula1>0</formula1>
      <formula2>40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&amp;C&amp;"Arial,Normal"&amp;8G146NCESP-057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8"/>
  <sheetViews>
    <sheetView zoomScale="90" zoomScaleNormal="90" workbookViewId="0">
      <selection activeCell="F13" sqref="F13"/>
    </sheetView>
  </sheetViews>
  <sheetFormatPr defaultColWidth="0" defaultRowHeight="14.5" customHeight="1" zeroHeight="1" x14ac:dyDescent="0.35"/>
  <cols>
    <col min="1" max="1" width="1.81640625" style="51" customWidth="1"/>
    <col min="2" max="2" width="13" style="51" customWidth="1"/>
    <col min="3" max="3" width="35.81640625" style="51" customWidth="1"/>
    <col min="4" max="4" width="13.54296875" style="51" customWidth="1"/>
    <col min="5" max="6" width="19.81640625" style="51" customWidth="1"/>
    <col min="7" max="7" width="10.81640625" style="51" customWidth="1"/>
    <col min="8" max="8" width="12.81640625" style="51" customWidth="1"/>
    <col min="9" max="9" width="10.81640625" style="51" customWidth="1"/>
    <col min="10" max="10" width="16.81640625" style="51" customWidth="1"/>
    <col min="11" max="11" width="18" style="51" customWidth="1"/>
    <col min="12" max="12" width="17.453125" style="51" customWidth="1"/>
    <col min="13" max="13" width="16.81640625" style="51" customWidth="1"/>
    <col min="14" max="17" width="15.81640625" style="51" customWidth="1"/>
    <col min="18" max="18" width="17.1796875" style="51" customWidth="1"/>
    <col min="19" max="22" width="16.81640625" style="51" customWidth="1"/>
    <col min="23" max="23" width="9.1796875" style="51" customWidth="1"/>
    <col min="24" max="80" width="9.1796875" style="51" hidden="1" customWidth="1"/>
    <col min="81" max="81" width="79.81640625" style="51" hidden="1" customWidth="1"/>
    <col min="82" max="84" width="9.1796875" style="51" hidden="1" customWidth="1"/>
    <col min="85" max="85" width="81.1796875" style="51" hidden="1" customWidth="1"/>
    <col min="86" max="89" width="9.1796875" style="51" hidden="1" customWidth="1"/>
    <col min="90" max="90" width="98.81640625" style="51" hidden="1" customWidth="1"/>
    <col min="91" max="91" width="9.1796875" style="51" hidden="1" customWidth="1"/>
    <col min="92" max="92" width="100.1796875" style="51" hidden="1" customWidth="1"/>
    <col min="93" max="93" width="9.1796875" style="51" hidden="1" customWidth="1"/>
    <col min="94" max="94" width="100.453125" style="51" hidden="1" customWidth="1"/>
    <col min="95" max="16384" width="9.1796875" style="51" hidden="1"/>
  </cols>
  <sheetData>
    <row r="1" spans="1:94" s="53" customFormat="1" ht="85" customHeight="1" x14ac:dyDescent="0.35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" thickBot="1" x14ac:dyDescent="0.4">
      <c r="A4" s="6"/>
      <c r="B4" s="11" t="s">
        <v>1</v>
      </c>
      <c r="C4" s="89">
        <f>+Gener_21!C4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" thickBot="1" x14ac:dyDescent="0.4">
      <c r="A5" s="7"/>
      <c r="B5" s="12" t="s">
        <v>47</v>
      </c>
      <c r="C5" s="66" t="s">
        <v>53</v>
      </c>
      <c r="D5" s="41"/>
      <c r="E5" s="41"/>
      <c r="F5" s="41"/>
      <c r="G5" s="25"/>
      <c r="H5" s="27"/>
      <c r="I5" s="24" t="s">
        <v>12</v>
      </c>
      <c r="J5" s="39">
        <f>+Gener_21!J5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4">
      <c r="H6" s="26"/>
      <c r="I6" s="14"/>
    </row>
    <row r="7" spans="1:94" ht="120" customHeight="1" thickBot="1" x14ac:dyDescent="0.4">
      <c r="A7" s="52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4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3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3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3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3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3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3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3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3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3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3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3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3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3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3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3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3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35">
      <c r="A48" s="52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35">
      <c r="A49" s="52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35">
      <c r="A50" s="52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35">
      <c r="A51" s="52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35">
      <c r="A52" s="52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35">
      <c r="A53" s="52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35">
      <c r="A54" s="52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3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3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3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3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3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3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3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3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3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3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3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3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3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3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3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3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3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3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3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3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3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3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3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3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3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3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3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3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3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3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3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3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3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3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3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" thickBot="1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x14ac:dyDescent="0.3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5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5">
      <c r="CC210" s="52"/>
      <c r="CD210" s="52"/>
      <c r="CE210" s="52"/>
      <c r="CF210" s="52"/>
      <c r="CG210" s="52"/>
    </row>
    <row r="211" spans="2:85" hidden="1" x14ac:dyDescent="0.35">
      <c r="CC211" s="52"/>
      <c r="CD211" s="52"/>
      <c r="CE211" s="52"/>
      <c r="CF211" s="52"/>
      <c r="CG211" s="52"/>
    </row>
    <row r="212" spans="2:85" hidden="1" x14ac:dyDescent="0.35">
      <c r="CC212" s="52"/>
      <c r="CD212" s="52"/>
      <c r="CE212" s="52"/>
      <c r="CF212" s="52"/>
      <c r="CG212" s="52"/>
    </row>
    <row r="213" spans="2:85" hidden="1" x14ac:dyDescent="0.35">
      <c r="CC213" s="52"/>
      <c r="CD213" s="52"/>
      <c r="CE213" s="52"/>
      <c r="CF213" s="52"/>
      <c r="CG213" s="52"/>
    </row>
    <row r="214" spans="2:85" hidden="1" x14ac:dyDescent="0.35">
      <c r="C214" s="40"/>
      <c r="CC214" s="52"/>
      <c r="CD214" s="52"/>
      <c r="CE214" s="52"/>
      <c r="CF214" s="52"/>
      <c r="CG214" s="52"/>
    </row>
    <row r="215" spans="2:85" hidden="1" x14ac:dyDescent="0.35">
      <c r="C215" s="40"/>
      <c r="CC215" s="52"/>
      <c r="CD215" s="52"/>
      <c r="CE215" s="52"/>
      <c r="CF215" s="52"/>
      <c r="CG215" s="52"/>
    </row>
    <row r="216" spans="2:85" hidden="1" x14ac:dyDescent="0.35">
      <c r="C216" s="40"/>
      <c r="CC216" s="52"/>
      <c r="CD216" s="52"/>
      <c r="CE216" s="52"/>
      <c r="CF216" s="52"/>
      <c r="CG216" s="52"/>
    </row>
    <row r="217" spans="2:85" hidden="1" x14ac:dyDescent="0.35">
      <c r="C217" s="40"/>
      <c r="CC217" s="52"/>
      <c r="CD217" s="52"/>
      <c r="CE217" s="52"/>
      <c r="CF217" s="52"/>
      <c r="CG217" s="52"/>
    </row>
    <row r="218" spans="2:85" hidden="1" x14ac:dyDescent="0.35">
      <c r="C218" s="40"/>
      <c r="CC218" s="52"/>
      <c r="CD218" s="52"/>
      <c r="CE218" s="52"/>
      <c r="CF218" s="52"/>
      <c r="CG218" s="52"/>
    </row>
    <row r="219" spans="2:85" hidden="1" x14ac:dyDescent="0.35">
      <c r="C219" s="40"/>
      <c r="CC219" s="52"/>
      <c r="CD219" s="52"/>
      <c r="CE219" s="52"/>
      <c r="CF219" s="52"/>
      <c r="CG219" s="52"/>
    </row>
    <row r="220" spans="2:85" hidden="1" x14ac:dyDescent="0.35">
      <c r="CC220" s="52"/>
      <c r="CD220" s="52"/>
      <c r="CE220" s="52"/>
      <c r="CF220" s="52"/>
      <c r="CG220" s="52"/>
    </row>
    <row r="221" spans="2:85" hidden="1" x14ac:dyDescent="0.35">
      <c r="CC221" s="52"/>
      <c r="CD221" s="52"/>
      <c r="CE221" s="52"/>
      <c r="CF221" s="52"/>
      <c r="CG221" s="52"/>
    </row>
    <row r="222" spans="2:85" hidden="1" x14ac:dyDescent="0.35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2uUcy4WsUVLh4RjxySAWlsZ7w3MCRTKkVK+jlHDQoEceFUgvaNpslb9VriglVclrvn159NNL6JbQmmZf5vGBag==" saltValue="o0wHS4TTHiLvvV1w34YFHA==" spinCount="100000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104" priority="1" operator="greaterThan">
      <formula>100</formula>
    </cfRule>
  </conditionalFormatting>
  <dataValidations count="5"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ntre 0 i 40" sqref="H8:I200">
      <formula1>0</formula1>
      <formula2>40</formula2>
    </dataValidation>
    <dataValidation type="whole" allowBlank="1" showInputMessage="1" showErrorMessage="1" error="Codi de contracte erroni" sqref="G8:G200">
      <formula1>1</formula1>
      <formula2>600</formula2>
    </dataValidation>
    <dataValidation type="list" allowBlank="1" showInputMessage="1" showErrorMessage="1" sqref="E9:E200">
      <formula1>$C$222:$C$227</formula1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&amp;C&amp;"Arial,Normal"&amp;8G146NCESP-057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8"/>
  <sheetViews>
    <sheetView zoomScale="90" zoomScaleNormal="90" workbookViewId="0">
      <selection activeCell="H1" sqref="H1"/>
    </sheetView>
  </sheetViews>
  <sheetFormatPr defaultColWidth="0" defaultRowHeight="14.5" customHeight="1" zeroHeight="1" x14ac:dyDescent="0.35"/>
  <cols>
    <col min="1" max="1" width="1.81640625" style="51" customWidth="1"/>
    <col min="2" max="2" width="13" style="51" customWidth="1"/>
    <col min="3" max="3" width="35.81640625" style="51" customWidth="1"/>
    <col min="4" max="4" width="13.54296875" style="51" customWidth="1"/>
    <col min="5" max="6" width="19.81640625" style="51" customWidth="1"/>
    <col min="7" max="7" width="10.81640625" style="51" customWidth="1"/>
    <col min="8" max="8" width="12.81640625" style="51" customWidth="1"/>
    <col min="9" max="9" width="10.81640625" style="51" customWidth="1"/>
    <col min="10" max="10" width="16.81640625" style="51" customWidth="1"/>
    <col min="11" max="11" width="18" style="51" customWidth="1"/>
    <col min="12" max="12" width="17.453125" style="51" customWidth="1"/>
    <col min="13" max="13" width="16.81640625" style="51" customWidth="1"/>
    <col min="14" max="17" width="15.81640625" style="51" customWidth="1"/>
    <col min="18" max="18" width="17.1796875" style="51" customWidth="1"/>
    <col min="19" max="22" width="16.81640625" style="51" customWidth="1"/>
    <col min="23" max="23" width="9.1796875" style="51" customWidth="1"/>
    <col min="24" max="80" width="9.1796875" style="51" hidden="1" customWidth="1"/>
    <col min="81" max="81" width="79.81640625" style="51" hidden="1" customWidth="1"/>
    <col min="82" max="84" width="9.1796875" style="51" hidden="1" customWidth="1"/>
    <col min="85" max="85" width="81.1796875" style="51" hidden="1" customWidth="1"/>
    <col min="86" max="89" width="9.1796875" style="51" hidden="1" customWidth="1"/>
    <col min="90" max="90" width="98.81640625" style="51" hidden="1" customWidth="1"/>
    <col min="91" max="91" width="9.1796875" style="51" hidden="1" customWidth="1"/>
    <col min="92" max="92" width="100.1796875" style="51" hidden="1" customWidth="1"/>
    <col min="93" max="93" width="9.1796875" style="51" hidden="1" customWidth="1"/>
    <col min="94" max="94" width="100.453125" style="51" hidden="1" customWidth="1"/>
    <col min="95" max="16384" width="9.1796875" style="51" hidden="1"/>
  </cols>
  <sheetData>
    <row r="1" spans="1:94" s="53" customFormat="1" ht="85" customHeight="1" x14ac:dyDescent="0.35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" thickBot="1" x14ac:dyDescent="0.4">
      <c r="A4" s="6"/>
      <c r="B4" s="11" t="s">
        <v>1</v>
      </c>
      <c r="C4" s="89">
        <f>+Gener_21!C4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" thickBot="1" x14ac:dyDescent="0.4">
      <c r="A5" s="7"/>
      <c r="B5" s="12" t="s">
        <v>47</v>
      </c>
      <c r="C5" s="66" t="s">
        <v>54</v>
      </c>
      <c r="D5" s="41"/>
      <c r="E5" s="41"/>
      <c r="F5" s="41"/>
      <c r="G5" s="25"/>
      <c r="H5" s="27"/>
      <c r="I5" s="24" t="s">
        <v>12</v>
      </c>
      <c r="J5" s="39">
        <f>+Gener_21!J5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4">
      <c r="H6" s="26"/>
      <c r="I6" s="14"/>
    </row>
    <row r="7" spans="1:94" ht="120" customHeight="1" thickBot="1" x14ac:dyDescent="0.4">
      <c r="A7" s="52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4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3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3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3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3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3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3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3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3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3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3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3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3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3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3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3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3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35">
      <c r="A48" s="52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35">
      <c r="A49" s="52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35">
      <c r="A50" s="52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35">
      <c r="A51" s="52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35">
      <c r="A52" s="52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35">
      <c r="A53" s="52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35">
      <c r="A54" s="52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3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3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3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3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3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3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3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3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3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3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3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3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3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3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3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3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3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3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3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3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3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3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3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3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3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3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3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3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3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3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3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3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3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3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3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" thickBot="1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x14ac:dyDescent="0.3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5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5">
      <c r="CC210" s="52"/>
      <c r="CD210" s="52"/>
      <c r="CE210" s="52"/>
      <c r="CF210" s="52"/>
      <c r="CG210" s="52"/>
    </row>
    <row r="211" spans="2:85" hidden="1" x14ac:dyDescent="0.35">
      <c r="CC211" s="52"/>
      <c r="CD211" s="52"/>
      <c r="CE211" s="52"/>
      <c r="CF211" s="52"/>
      <c r="CG211" s="52"/>
    </row>
    <row r="212" spans="2:85" hidden="1" x14ac:dyDescent="0.35">
      <c r="CC212" s="52"/>
      <c r="CD212" s="52"/>
      <c r="CE212" s="52"/>
      <c r="CF212" s="52"/>
      <c r="CG212" s="52"/>
    </row>
    <row r="213" spans="2:85" hidden="1" x14ac:dyDescent="0.35">
      <c r="CC213" s="52"/>
      <c r="CD213" s="52"/>
      <c r="CE213" s="52"/>
      <c r="CF213" s="52"/>
      <c r="CG213" s="52"/>
    </row>
    <row r="214" spans="2:85" hidden="1" x14ac:dyDescent="0.35">
      <c r="C214" s="40"/>
      <c r="CC214" s="52"/>
      <c r="CD214" s="52"/>
      <c r="CE214" s="52"/>
      <c r="CF214" s="52"/>
      <c r="CG214" s="52"/>
    </row>
    <row r="215" spans="2:85" hidden="1" x14ac:dyDescent="0.35">
      <c r="C215" s="40"/>
      <c r="CC215" s="52"/>
      <c r="CD215" s="52"/>
      <c r="CE215" s="52"/>
      <c r="CF215" s="52"/>
      <c r="CG215" s="52"/>
    </row>
    <row r="216" spans="2:85" hidden="1" x14ac:dyDescent="0.35">
      <c r="C216" s="40"/>
      <c r="CC216" s="52"/>
      <c r="CD216" s="52"/>
      <c r="CE216" s="52"/>
      <c r="CF216" s="52"/>
      <c r="CG216" s="52"/>
    </row>
    <row r="217" spans="2:85" hidden="1" x14ac:dyDescent="0.35">
      <c r="C217" s="40"/>
      <c r="CC217" s="52"/>
      <c r="CD217" s="52"/>
      <c r="CE217" s="52"/>
      <c r="CF217" s="52"/>
      <c r="CG217" s="52"/>
    </row>
    <row r="218" spans="2:85" hidden="1" x14ac:dyDescent="0.35">
      <c r="C218" s="40"/>
      <c r="CC218" s="52"/>
      <c r="CD218" s="52"/>
      <c r="CE218" s="52"/>
      <c r="CF218" s="52"/>
      <c r="CG218" s="52"/>
    </row>
    <row r="219" spans="2:85" hidden="1" x14ac:dyDescent="0.35">
      <c r="C219" s="40"/>
      <c r="CC219" s="52"/>
      <c r="CD219" s="52"/>
      <c r="CE219" s="52"/>
      <c r="CF219" s="52"/>
      <c r="CG219" s="52"/>
    </row>
    <row r="220" spans="2:85" hidden="1" x14ac:dyDescent="0.35">
      <c r="CC220" s="52"/>
      <c r="CD220" s="52"/>
      <c r="CE220" s="52"/>
      <c r="CF220" s="52"/>
      <c r="CG220" s="52"/>
    </row>
    <row r="221" spans="2:85" hidden="1" x14ac:dyDescent="0.35">
      <c r="CC221" s="52"/>
      <c r="CD221" s="52"/>
      <c r="CE221" s="52"/>
      <c r="CF221" s="52"/>
      <c r="CG221" s="52"/>
    </row>
    <row r="222" spans="2:85" hidden="1" x14ac:dyDescent="0.35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PasVtcHw4raRI0RpqBmfRbJKyMvU8pqh1DPm1xbBsgd2FlzmZ6DWv2XVByF1/hkRWGikKkYZu1tzScFNvN75ZA==" saltValue="t0iyTGpz9aeSSn4PXgCf4Q==" spinCount="100000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83" priority="1" operator="greaterThan">
      <formula>100</formula>
    </cfRule>
  </conditionalFormatting>
  <dataValidations count="5">
    <dataValidation type="list" allowBlank="1" showInputMessage="1" showErrorMessage="1" sqref="E9:E200">
      <formula1>$C$222:$C$227</formula1>
    </dataValidation>
    <dataValidation type="whole" allowBlank="1" showInputMessage="1" showErrorMessage="1" error="Codi de contracte erroni" sqref="G8:G200">
      <formula1>1</formula1>
      <formula2>600</formula2>
    </dataValidation>
    <dataValidation type="decimal" allowBlank="1" showInputMessage="1" showErrorMessage="1" error="Quantitat entre 0 i 40" sqref="H8:I200">
      <formula1>0</formula1>
      <formula2>40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&amp;C&amp;"Arial,Normal"&amp;8G146NCESP-057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8"/>
  <sheetViews>
    <sheetView zoomScale="90" zoomScaleNormal="90" workbookViewId="0">
      <selection activeCell="C1" sqref="C1"/>
    </sheetView>
  </sheetViews>
  <sheetFormatPr defaultColWidth="0" defaultRowHeight="14.5" customHeight="1" zeroHeight="1" x14ac:dyDescent="0.35"/>
  <cols>
    <col min="1" max="1" width="1.81640625" style="51" customWidth="1"/>
    <col min="2" max="2" width="13" style="51" customWidth="1"/>
    <col min="3" max="3" width="35.81640625" style="51" customWidth="1"/>
    <col min="4" max="4" width="13.54296875" style="51" customWidth="1"/>
    <col min="5" max="6" width="19.81640625" style="51" customWidth="1"/>
    <col min="7" max="7" width="10.81640625" style="51" customWidth="1"/>
    <col min="8" max="8" width="12.81640625" style="51" customWidth="1"/>
    <col min="9" max="9" width="10.81640625" style="51" customWidth="1"/>
    <col min="10" max="10" width="16.81640625" style="51" customWidth="1"/>
    <col min="11" max="11" width="18" style="51" customWidth="1"/>
    <col min="12" max="12" width="17.453125" style="51" customWidth="1"/>
    <col min="13" max="13" width="16.81640625" style="51" customWidth="1"/>
    <col min="14" max="17" width="15.81640625" style="51" customWidth="1"/>
    <col min="18" max="18" width="17.1796875" style="51" customWidth="1"/>
    <col min="19" max="22" width="16.81640625" style="51" customWidth="1"/>
    <col min="23" max="23" width="9.1796875" style="51" customWidth="1"/>
    <col min="24" max="80" width="9.1796875" style="51" hidden="1" customWidth="1"/>
    <col min="81" max="81" width="79.81640625" style="51" hidden="1" customWidth="1"/>
    <col min="82" max="84" width="9.1796875" style="51" hidden="1" customWidth="1"/>
    <col min="85" max="85" width="81.1796875" style="51" hidden="1" customWidth="1"/>
    <col min="86" max="89" width="9.1796875" style="51" hidden="1" customWidth="1"/>
    <col min="90" max="90" width="98.81640625" style="51" hidden="1" customWidth="1"/>
    <col min="91" max="91" width="9.1796875" style="51" hidden="1" customWidth="1"/>
    <col min="92" max="92" width="100.1796875" style="51" hidden="1" customWidth="1"/>
    <col min="93" max="93" width="9.1796875" style="51" hidden="1" customWidth="1"/>
    <col min="94" max="94" width="100.453125" style="51" hidden="1" customWidth="1"/>
    <col min="95" max="16384" width="9.1796875" style="51" hidden="1"/>
  </cols>
  <sheetData>
    <row r="1" spans="1:94" s="53" customFormat="1" ht="85" customHeight="1" x14ac:dyDescent="0.35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" thickBot="1" x14ac:dyDescent="0.4">
      <c r="A4" s="6"/>
      <c r="B4" s="11" t="s">
        <v>1</v>
      </c>
      <c r="C4" s="89">
        <f>+Gener_21!C4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" thickBot="1" x14ac:dyDescent="0.4">
      <c r="A5" s="7"/>
      <c r="B5" s="12" t="s">
        <v>47</v>
      </c>
      <c r="C5" s="66" t="s">
        <v>55</v>
      </c>
      <c r="D5" s="41"/>
      <c r="E5" s="41"/>
      <c r="F5" s="41"/>
      <c r="G5" s="25"/>
      <c r="H5" s="27"/>
      <c r="I5" s="24" t="s">
        <v>12</v>
      </c>
      <c r="J5" s="39">
        <f>+Gener_21!J5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4">
      <c r="H6" s="26"/>
      <c r="I6" s="14"/>
    </row>
    <row r="7" spans="1:94" ht="120" customHeight="1" thickBot="1" x14ac:dyDescent="0.4">
      <c r="A7" s="52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4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3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3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3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3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3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3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3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3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3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3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3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3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3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3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3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3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35">
      <c r="A48" s="52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35">
      <c r="A49" s="52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35">
      <c r="A50" s="52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35">
      <c r="A51" s="52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35">
      <c r="A52" s="52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35">
      <c r="A53" s="52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35">
      <c r="A54" s="52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3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3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3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3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3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3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3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3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3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3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3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3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3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3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3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3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3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3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3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3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3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3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3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3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3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3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3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3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3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3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3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3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3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3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3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" thickBot="1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x14ac:dyDescent="0.3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5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5">
      <c r="CC210" s="52"/>
      <c r="CD210" s="52"/>
      <c r="CE210" s="52"/>
      <c r="CF210" s="52"/>
      <c r="CG210" s="52"/>
    </row>
    <row r="211" spans="2:85" hidden="1" x14ac:dyDescent="0.35">
      <c r="CC211" s="52"/>
      <c r="CD211" s="52"/>
      <c r="CE211" s="52"/>
      <c r="CF211" s="52"/>
      <c r="CG211" s="52"/>
    </row>
    <row r="212" spans="2:85" hidden="1" x14ac:dyDescent="0.35">
      <c r="CC212" s="52"/>
      <c r="CD212" s="52"/>
      <c r="CE212" s="52"/>
      <c r="CF212" s="52"/>
      <c r="CG212" s="52"/>
    </row>
    <row r="213" spans="2:85" hidden="1" x14ac:dyDescent="0.35">
      <c r="CC213" s="52"/>
      <c r="CD213" s="52"/>
      <c r="CE213" s="52"/>
      <c r="CF213" s="52"/>
      <c r="CG213" s="52"/>
    </row>
    <row r="214" spans="2:85" hidden="1" x14ac:dyDescent="0.35">
      <c r="C214" s="40"/>
      <c r="CC214" s="52"/>
      <c r="CD214" s="52"/>
      <c r="CE214" s="52"/>
      <c r="CF214" s="52"/>
      <c r="CG214" s="52"/>
    </row>
    <row r="215" spans="2:85" hidden="1" x14ac:dyDescent="0.35">
      <c r="C215" s="40"/>
      <c r="CC215" s="52"/>
      <c r="CD215" s="52"/>
      <c r="CE215" s="52"/>
      <c r="CF215" s="52"/>
      <c r="CG215" s="52"/>
    </row>
    <row r="216" spans="2:85" hidden="1" x14ac:dyDescent="0.35">
      <c r="C216" s="40"/>
      <c r="CC216" s="52"/>
      <c r="CD216" s="52"/>
      <c r="CE216" s="52"/>
      <c r="CF216" s="52"/>
      <c r="CG216" s="52"/>
    </row>
    <row r="217" spans="2:85" hidden="1" x14ac:dyDescent="0.35">
      <c r="C217" s="40"/>
      <c r="CC217" s="52"/>
      <c r="CD217" s="52"/>
      <c r="CE217" s="52"/>
      <c r="CF217" s="52"/>
      <c r="CG217" s="52"/>
    </row>
    <row r="218" spans="2:85" hidden="1" x14ac:dyDescent="0.35">
      <c r="C218" s="40"/>
      <c r="CC218" s="52"/>
      <c r="CD218" s="52"/>
      <c r="CE218" s="52"/>
      <c r="CF218" s="52"/>
      <c r="CG218" s="52"/>
    </row>
    <row r="219" spans="2:85" hidden="1" x14ac:dyDescent="0.35">
      <c r="C219" s="40"/>
      <c r="CC219" s="52"/>
      <c r="CD219" s="52"/>
      <c r="CE219" s="52"/>
      <c r="CF219" s="52"/>
      <c r="CG219" s="52"/>
    </row>
    <row r="220" spans="2:85" hidden="1" x14ac:dyDescent="0.35">
      <c r="CC220" s="52"/>
      <c r="CD220" s="52"/>
      <c r="CE220" s="52"/>
      <c r="CF220" s="52"/>
      <c r="CG220" s="52"/>
    </row>
    <row r="221" spans="2:85" hidden="1" x14ac:dyDescent="0.35">
      <c r="CC221" s="52"/>
      <c r="CD221" s="52"/>
      <c r="CE221" s="52"/>
      <c r="CF221" s="52"/>
      <c r="CG221" s="52"/>
    </row>
    <row r="222" spans="2:85" hidden="1" x14ac:dyDescent="0.35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zR+7F+YC68sqRctVjAI42mpmboxN3DvOAVZbgDELUkrNAcG1yNe3zTiZMQqlQ0pa4jPYVYcAeiXQBoLHwuG2kQ==" saltValue="qa5znq31SM8Oiq51EeCvrQ==" spinCount="100000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62" priority="1" operator="greaterThan">
      <formula>100</formula>
    </cfRule>
  </conditionalFormatting>
  <dataValidations count="5"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ntre 0 i 40" sqref="H8:I200">
      <formula1>0</formula1>
      <formula2>40</formula2>
    </dataValidation>
    <dataValidation type="whole" allowBlank="1" showInputMessage="1" showErrorMessage="1" error="Codi de contracte erroni" sqref="G8:G200">
      <formula1>1</formula1>
      <formula2>600</formula2>
    </dataValidation>
    <dataValidation type="list" allowBlank="1" showInputMessage="1" showErrorMessage="1" sqref="E9:E200">
      <formula1>$C$222:$C$227</formula1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&amp;C&amp;8G146NCESP-057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8"/>
  <sheetViews>
    <sheetView zoomScale="90" zoomScaleNormal="90" workbookViewId="0">
      <selection activeCell="G11" sqref="G11:H11"/>
    </sheetView>
  </sheetViews>
  <sheetFormatPr defaultColWidth="0" defaultRowHeight="14.5" customHeight="1" zeroHeight="1" x14ac:dyDescent="0.35"/>
  <cols>
    <col min="1" max="1" width="1.81640625" style="51" customWidth="1"/>
    <col min="2" max="2" width="13" style="51" customWidth="1"/>
    <col min="3" max="3" width="35.81640625" style="51" customWidth="1"/>
    <col min="4" max="4" width="13.54296875" style="51" customWidth="1"/>
    <col min="5" max="6" width="19.81640625" style="51" customWidth="1"/>
    <col min="7" max="7" width="10.81640625" style="51" customWidth="1"/>
    <col min="8" max="8" width="12.81640625" style="51" customWidth="1"/>
    <col min="9" max="9" width="10.81640625" style="51" customWidth="1"/>
    <col min="10" max="10" width="16.81640625" style="51" customWidth="1"/>
    <col min="11" max="11" width="18" style="51" customWidth="1"/>
    <col min="12" max="12" width="17.453125" style="51" customWidth="1"/>
    <col min="13" max="13" width="16.81640625" style="51" customWidth="1"/>
    <col min="14" max="17" width="15.81640625" style="51" customWidth="1"/>
    <col min="18" max="18" width="17.1796875" style="51" customWidth="1"/>
    <col min="19" max="22" width="16.81640625" style="51" customWidth="1"/>
    <col min="23" max="23" width="9.1796875" style="51" customWidth="1"/>
    <col min="24" max="80" width="9.1796875" style="51" hidden="1" customWidth="1"/>
    <col min="81" max="81" width="79.81640625" style="51" hidden="1" customWidth="1"/>
    <col min="82" max="84" width="9.1796875" style="51" hidden="1" customWidth="1"/>
    <col min="85" max="85" width="81.1796875" style="51" hidden="1" customWidth="1"/>
    <col min="86" max="89" width="9.1796875" style="51" hidden="1" customWidth="1"/>
    <col min="90" max="90" width="98.81640625" style="51" hidden="1" customWidth="1"/>
    <col min="91" max="91" width="9.1796875" style="51" hidden="1" customWidth="1"/>
    <col min="92" max="92" width="100.1796875" style="51" hidden="1" customWidth="1"/>
    <col min="93" max="93" width="9.1796875" style="51" hidden="1" customWidth="1"/>
    <col min="94" max="94" width="100.453125" style="51" hidden="1" customWidth="1"/>
    <col min="95" max="16384" width="9.1796875" style="51" hidden="1"/>
  </cols>
  <sheetData>
    <row r="1" spans="1:94" s="53" customFormat="1" ht="85" customHeight="1" x14ac:dyDescent="0.35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" thickBot="1" x14ac:dyDescent="0.4">
      <c r="A4" s="6"/>
      <c r="B4" s="11" t="s">
        <v>1</v>
      </c>
      <c r="C4" s="89">
        <f>+Gener_21!C4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" thickBot="1" x14ac:dyDescent="0.4">
      <c r="A5" s="7"/>
      <c r="B5" s="12" t="s">
        <v>47</v>
      </c>
      <c r="C5" s="66" t="s">
        <v>56</v>
      </c>
      <c r="D5" s="41"/>
      <c r="E5" s="41"/>
      <c r="F5" s="41"/>
      <c r="G5" s="25"/>
      <c r="H5" s="27"/>
      <c r="I5" s="24" t="s">
        <v>12</v>
      </c>
      <c r="J5" s="39">
        <f>+Gener_21!J5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4">
      <c r="H6" s="26"/>
      <c r="I6" s="14"/>
    </row>
    <row r="7" spans="1:94" ht="120" customHeight="1" thickBot="1" x14ac:dyDescent="0.4">
      <c r="A7" s="52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4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3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3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3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3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3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3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3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3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3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3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3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3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3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3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3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3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35">
      <c r="A48" s="52"/>
      <c r="B48" s="43">
        <v>41</v>
      </c>
      <c r="C48" s="44"/>
      <c r="D48" s="45"/>
      <c r="E48" s="42"/>
      <c r="F48" s="58"/>
      <c r="G48" s="45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35">
      <c r="A49" s="52"/>
      <c r="B49" s="43">
        <v>42</v>
      </c>
      <c r="C49" s="44"/>
      <c r="D49" s="45"/>
      <c r="E49" s="42"/>
      <c r="F49" s="58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35">
      <c r="A50" s="52"/>
      <c r="B50" s="43">
        <v>43</v>
      </c>
      <c r="C50" s="44"/>
      <c r="D50" s="45"/>
      <c r="E50" s="42"/>
      <c r="F50" s="58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35">
      <c r="A51" s="52"/>
      <c r="B51" s="43">
        <v>44</v>
      </c>
      <c r="C51" s="44"/>
      <c r="D51" s="45"/>
      <c r="E51" s="42"/>
      <c r="F51" s="58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35">
      <c r="A52" s="52"/>
      <c r="B52" s="43">
        <v>45</v>
      </c>
      <c r="C52" s="44"/>
      <c r="D52" s="45"/>
      <c r="E52" s="42"/>
      <c r="F52" s="58"/>
      <c r="G52" s="45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35">
      <c r="A53" s="52"/>
      <c r="B53" s="43">
        <v>46</v>
      </c>
      <c r="C53" s="44"/>
      <c r="D53" s="45"/>
      <c r="E53" s="42"/>
      <c r="F53" s="58"/>
      <c r="G53" s="45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35">
      <c r="A54" s="52"/>
      <c r="B54" s="43">
        <v>47</v>
      </c>
      <c r="C54" s="44"/>
      <c r="D54" s="45"/>
      <c r="E54" s="42"/>
      <c r="F54" s="58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3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3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3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3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3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3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3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3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3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3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3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3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3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3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3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3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3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3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3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3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3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3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3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3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3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3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3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3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3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3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3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3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3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3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3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" thickBot="1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x14ac:dyDescent="0.3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5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5">
      <c r="CC210" s="52"/>
      <c r="CD210" s="52"/>
      <c r="CE210" s="52"/>
      <c r="CF210" s="52"/>
      <c r="CG210" s="52"/>
    </row>
    <row r="211" spans="2:85" hidden="1" x14ac:dyDescent="0.35">
      <c r="CC211" s="52"/>
      <c r="CD211" s="52"/>
      <c r="CE211" s="52"/>
      <c r="CF211" s="52"/>
      <c r="CG211" s="52"/>
    </row>
    <row r="212" spans="2:85" hidden="1" x14ac:dyDescent="0.35">
      <c r="CC212" s="52"/>
      <c r="CD212" s="52"/>
      <c r="CE212" s="52"/>
      <c r="CF212" s="52"/>
      <c r="CG212" s="52"/>
    </row>
    <row r="213" spans="2:85" hidden="1" x14ac:dyDescent="0.35">
      <c r="CC213" s="52"/>
      <c r="CD213" s="52"/>
      <c r="CE213" s="52"/>
      <c r="CF213" s="52"/>
      <c r="CG213" s="52"/>
    </row>
    <row r="214" spans="2:85" hidden="1" x14ac:dyDescent="0.35">
      <c r="C214" s="40"/>
      <c r="CC214" s="52"/>
      <c r="CD214" s="52"/>
      <c r="CE214" s="52"/>
      <c r="CF214" s="52"/>
      <c r="CG214" s="52"/>
    </row>
    <row r="215" spans="2:85" hidden="1" x14ac:dyDescent="0.35">
      <c r="C215" s="40"/>
      <c r="CC215" s="52"/>
      <c r="CD215" s="52"/>
      <c r="CE215" s="52"/>
      <c r="CF215" s="52"/>
      <c r="CG215" s="52"/>
    </row>
    <row r="216" spans="2:85" hidden="1" x14ac:dyDescent="0.35">
      <c r="C216" s="40"/>
      <c r="CC216" s="52"/>
      <c r="CD216" s="52"/>
      <c r="CE216" s="52"/>
      <c r="CF216" s="52"/>
      <c r="CG216" s="52"/>
    </row>
    <row r="217" spans="2:85" hidden="1" x14ac:dyDescent="0.35">
      <c r="C217" s="40"/>
      <c r="CC217" s="52"/>
      <c r="CD217" s="52"/>
      <c r="CE217" s="52"/>
      <c r="CF217" s="52"/>
      <c r="CG217" s="52"/>
    </row>
    <row r="218" spans="2:85" hidden="1" x14ac:dyDescent="0.35">
      <c r="C218" s="40"/>
      <c r="CC218" s="52"/>
      <c r="CD218" s="52"/>
      <c r="CE218" s="52"/>
      <c r="CF218" s="52"/>
      <c r="CG218" s="52"/>
    </row>
    <row r="219" spans="2:85" hidden="1" x14ac:dyDescent="0.35">
      <c r="C219" s="40"/>
      <c r="CC219" s="52"/>
      <c r="CD219" s="52"/>
      <c r="CE219" s="52"/>
      <c r="CF219" s="52"/>
      <c r="CG219" s="52"/>
    </row>
    <row r="220" spans="2:85" hidden="1" x14ac:dyDescent="0.35">
      <c r="CC220" s="52"/>
      <c r="CD220" s="52"/>
      <c r="CE220" s="52"/>
      <c r="CF220" s="52"/>
      <c r="CG220" s="52"/>
    </row>
    <row r="221" spans="2:85" hidden="1" x14ac:dyDescent="0.35">
      <c r="CC221" s="52"/>
      <c r="CD221" s="52"/>
      <c r="CE221" s="52"/>
      <c r="CF221" s="52"/>
      <c r="CG221" s="52"/>
    </row>
    <row r="222" spans="2:85" hidden="1" x14ac:dyDescent="0.35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+0dQgxxM4OzT06P3aP5DX+N446ZudK+kTjFy2RN+1zIGIRp6VCQJmejEluntlyPiqsIFCnzdvCE5wJEkMII8Jw==" saltValue="wPv5Zi56zoAYimkuDLEZ9w==" spinCount="100000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41" priority="1" operator="greaterThan">
      <formula>100</formula>
    </cfRule>
  </conditionalFormatting>
  <dataValidations count="5">
    <dataValidation type="list" allowBlank="1" showInputMessage="1" showErrorMessage="1" sqref="E9:E200">
      <formula1>$C$222:$C$227</formula1>
    </dataValidation>
    <dataValidation type="whole" allowBlank="1" showInputMessage="1" showErrorMessage="1" error="Codi de contracte erroni" sqref="G8:G200">
      <formula1>1</formula1>
      <formula2>600</formula2>
    </dataValidation>
    <dataValidation type="decimal" allowBlank="1" showInputMessage="1" showErrorMessage="1" error="Quantitat entre 0 i 40" sqref="H8:I200">
      <formula1>0</formula1>
      <formula2>40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&amp;C&amp;8G146NCESP-057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38"/>
  <sheetViews>
    <sheetView zoomScale="90" zoomScaleNormal="90" workbookViewId="0">
      <selection activeCell="C7" sqref="C7"/>
    </sheetView>
  </sheetViews>
  <sheetFormatPr defaultColWidth="0" defaultRowHeight="14.5" customHeight="1" zeroHeight="1" x14ac:dyDescent="0.35"/>
  <cols>
    <col min="1" max="1" width="1.81640625" style="51" customWidth="1"/>
    <col min="2" max="2" width="13" style="51" customWidth="1"/>
    <col min="3" max="3" width="35.81640625" style="51" customWidth="1"/>
    <col min="4" max="4" width="13.54296875" style="51" customWidth="1"/>
    <col min="5" max="6" width="19.81640625" style="51" customWidth="1"/>
    <col min="7" max="7" width="10.81640625" style="51" customWidth="1"/>
    <col min="8" max="8" width="12.81640625" style="51" customWidth="1"/>
    <col min="9" max="9" width="10.81640625" style="51" customWidth="1"/>
    <col min="10" max="10" width="16.81640625" style="51" customWidth="1"/>
    <col min="11" max="11" width="18" style="51" customWidth="1"/>
    <col min="12" max="12" width="17.453125" style="51" customWidth="1"/>
    <col min="13" max="13" width="16.81640625" style="51" customWidth="1"/>
    <col min="14" max="17" width="15.81640625" style="51" customWidth="1"/>
    <col min="18" max="18" width="17.1796875" style="51" customWidth="1"/>
    <col min="19" max="22" width="16.81640625" style="51" customWidth="1"/>
    <col min="23" max="23" width="9.1796875" style="51" customWidth="1"/>
    <col min="24" max="80" width="9.1796875" style="51" hidden="1" customWidth="1"/>
    <col min="81" max="81" width="79.81640625" style="51" hidden="1" customWidth="1"/>
    <col min="82" max="84" width="9.1796875" style="51" hidden="1" customWidth="1"/>
    <col min="85" max="85" width="81.1796875" style="51" hidden="1" customWidth="1"/>
    <col min="86" max="89" width="9.1796875" style="51" hidden="1" customWidth="1"/>
    <col min="90" max="90" width="98.81640625" style="51" hidden="1" customWidth="1"/>
    <col min="91" max="91" width="9.1796875" style="51" hidden="1" customWidth="1"/>
    <col min="92" max="92" width="100.1796875" style="51" hidden="1" customWidth="1"/>
    <col min="93" max="93" width="9.1796875" style="51" hidden="1" customWidth="1"/>
    <col min="94" max="94" width="100.453125" style="51" hidden="1" customWidth="1"/>
    <col min="95" max="16384" width="9.1796875" style="51" hidden="1"/>
  </cols>
  <sheetData>
    <row r="1" spans="1:94" s="53" customFormat="1" ht="85" customHeight="1" x14ac:dyDescent="0.35">
      <c r="K1" s="68"/>
      <c r="L1" s="68"/>
      <c r="M1" s="68"/>
      <c r="N1" s="68"/>
      <c r="O1" s="68"/>
      <c r="P1" s="69"/>
      <c r="Q1" s="70"/>
    </row>
    <row r="2" spans="1:94" s="53" customFormat="1" ht="16.5" customHeight="1" thickBot="1" x14ac:dyDescent="0.4">
      <c r="B2" s="85" t="s">
        <v>59</v>
      </c>
      <c r="C2" s="85"/>
      <c r="D2" s="85"/>
      <c r="E2" s="85"/>
      <c r="F2" s="85"/>
      <c r="G2" s="85"/>
      <c r="H2" s="85"/>
      <c r="I2" s="86"/>
      <c r="J2" s="86"/>
      <c r="K2" s="23"/>
      <c r="L2" s="23"/>
      <c r="M2" s="23"/>
      <c r="N2" s="37" t="s">
        <v>25</v>
      </c>
      <c r="O2" s="38"/>
      <c r="P2" s="38"/>
      <c r="Q2" s="38"/>
      <c r="R2" s="29"/>
      <c r="S2" s="26"/>
      <c r="T2" s="26"/>
      <c r="U2" s="87" t="s">
        <v>22</v>
      </c>
      <c r="V2" s="88"/>
      <c r="CB2" s="1" t="s">
        <v>13</v>
      </c>
      <c r="CD2" s="1"/>
    </row>
    <row r="3" spans="1:94" ht="13.5" customHeight="1" thickBot="1" x14ac:dyDescent="0.4">
      <c r="A3" s="6"/>
      <c r="B3" s="74"/>
      <c r="C3" s="74"/>
      <c r="D3" s="74"/>
      <c r="E3" s="74"/>
      <c r="F3" s="74"/>
      <c r="G3" s="74"/>
      <c r="H3" s="74"/>
      <c r="I3" s="53"/>
      <c r="J3" s="53"/>
      <c r="K3" s="52"/>
      <c r="L3" s="75" t="s">
        <v>48</v>
      </c>
      <c r="M3" s="78">
        <f>V201</f>
        <v>0</v>
      </c>
      <c r="N3" s="71" t="s">
        <v>15</v>
      </c>
      <c r="O3" s="72"/>
      <c r="P3" s="72"/>
      <c r="Q3" s="72"/>
      <c r="R3" s="30"/>
      <c r="S3" s="31"/>
      <c r="T3" s="31"/>
      <c r="U3" s="31"/>
      <c r="V3" s="52"/>
      <c r="W3" s="52"/>
      <c r="X3" s="52"/>
      <c r="Y3" s="52"/>
      <c r="Z3" s="52"/>
      <c r="AA3" s="52"/>
      <c r="AB3" s="52"/>
    </row>
    <row r="4" spans="1:94" ht="15" thickBot="1" x14ac:dyDescent="0.4">
      <c r="A4" s="6"/>
      <c r="B4" s="11" t="s">
        <v>1</v>
      </c>
      <c r="C4" s="89">
        <f>+Gener_21!C4</f>
        <v>0</v>
      </c>
      <c r="D4" s="90"/>
      <c r="E4" s="90"/>
      <c r="F4" s="90"/>
      <c r="G4" s="90"/>
      <c r="H4" s="90"/>
      <c r="I4" s="91"/>
      <c r="J4" s="92"/>
      <c r="K4" s="52"/>
      <c r="L4" s="76"/>
      <c r="M4" s="79"/>
      <c r="N4" s="71" t="s">
        <v>16</v>
      </c>
      <c r="O4" s="72"/>
      <c r="P4" s="72"/>
      <c r="Q4" s="72"/>
      <c r="R4" s="73"/>
      <c r="S4" s="31"/>
      <c r="T4" s="31"/>
      <c r="U4" s="31"/>
      <c r="V4" s="52"/>
      <c r="W4" s="52"/>
      <c r="X4" s="52"/>
      <c r="Y4" s="52"/>
      <c r="Z4" s="52"/>
      <c r="AA4" s="52"/>
      <c r="AB4" s="52"/>
    </row>
    <row r="5" spans="1:94" ht="15" thickBot="1" x14ac:dyDescent="0.4">
      <c r="A5" s="7"/>
      <c r="B5" s="12" t="s">
        <v>47</v>
      </c>
      <c r="C5" s="66" t="s">
        <v>57</v>
      </c>
      <c r="D5" s="41"/>
      <c r="E5" s="41"/>
      <c r="F5" s="41"/>
      <c r="G5" s="25"/>
      <c r="H5" s="27"/>
      <c r="I5" s="24" t="s">
        <v>12</v>
      </c>
      <c r="J5" s="39">
        <f>+Gener_21!J5</f>
        <v>0</v>
      </c>
      <c r="K5" s="52"/>
      <c r="L5" s="77"/>
      <c r="M5" s="80"/>
      <c r="N5" s="71" t="s">
        <v>28</v>
      </c>
      <c r="O5" s="72"/>
      <c r="P5" s="72"/>
      <c r="Q5" s="72"/>
      <c r="R5" s="73"/>
      <c r="S5" s="73"/>
      <c r="T5" s="73"/>
      <c r="U5" s="73"/>
      <c r="V5" s="52"/>
      <c r="W5" s="52"/>
      <c r="X5" s="52"/>
      <c r="Y5" s="52"/>
      <c r="Z5" s="52"/>
      <c r="AA5" s="52"/>
      <c r="AB5" s="52"/>
    </row>
    <row r="6" spans="1:94" s="52" customFormat="1" ht="13.5" customHeight="1" thickBot="1" x14ac:dyDescent="0.4">
      <c r="H6" s="26"/>
      <c r="I6" s="14"/>
    </row>
    <row r="7" spans="1:94" ht="120" customHeight="1" thickBot="1" x14ac:dyDescent="0.4">
      <c r="A7" s="52"/>
      <c r="B7" s="15" t="s">
        <v>58</v>
      </c>
      <c r="C7" s="15" t="s">
        <v>2</v>
      </c>
      <c r="D7" s="15" t="s">
        <v>11</v>
      </c>
      <c r="E7" s="15" t="s">
        <v>35</v>
      </c>
      <c r="F7" s="55" t="s">
        <v>14</v>
      </c>
      <c r="G7" s="15" t="s">
        <v>0</v>
      </c>
      <c r="H7" s="16" t="s">
        <v>23</v>
      </c>
      <c r="I7" s="16" t="s">
        <v>19</v>
      </c>
      <c r="J7" s="15" t="s">
        <v>3</v>
      </c>
      <c r="K7" s="15" t="s">
        <v>24</v>
      </c>
      <c r="L7" s="15" t="s">
        <v>4</v>
      </c>
      <c r="M7" s="15" t="s">
        <v>5</v>
      </c>
      <c r="N7" s="15" t="s">
        <v>6</v>
      </c>
      <c r="O7" s="15" t="s">
        <v>7</v>
      </c>
      <c r="P7" s="15" t="s">
        <v>8</v>
      </c>
      <c r="Q7" s="15" t="s">
        <v>20</v>
      </c>
      <c r="R7" s="35" t="s">
        <v>21</v>
      </c>
      <c r="S7" s="17" t="s">
        <v>9</v>
      </c>
      <c r="T7" s="17" t="s">
        <v>10</v>
      </c>
      <c r="U7" s="17" t="s">
        <v>26</v>
      </c>
      <c r="V7" s="17" t="s">
        <v>27</v>
      </c>
      <c r="W7" s="52"/>
      <c r="X7" s="52"/>
      <c r="Y7" s="52"/>
      <c r="Z7" s="52"/>
      <c r="AA7" s="52"/>
      <c r="AB7" s="52"/>
      <c r="CN7" s="34" t="s">
        <v>17</v>
      </c>
      <c r="CP7" s="34" t="s">
        <v>18</v>
      </c>
    </row>
    <row r="8" spans="1:94" ht="15" customHeight="1" thickBot="1" x14ac:dyDescent="0.4">
      <c r="A8" s="52"/>
      <c r="B8" s="43">
        <v>1</v>
      </c>
      <c r="C8" s="44"/>
      <c r="D8" s="45"/>
      <c r="E8" s="42"/>
      <c r="F8" s="58"/>
      <c r="G8" s="45"/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2">
        <f>L8+M8+N8+O8+P8-Q8</f>
        <v>0</v>
      </c>
      <c r="T8" s="2">
        <f>J8+S8-R8</f>
        <v>0</v>
      </c>
      <c r="U8" s="3">
        <f>IFERROR(ROUND(((H8/I8)*100),2),0)</f>
        <v>0</v>
      </c>
      <c r="V8" s="2">
        <f>IFERROR(((T8*U8)/100),0)</f>
        <v>0</v>
      </c>
      <c r="W8" s="52"/>
      <c r="X8" s="52"/>
      <c r="Y8" s="52"/>
      <c r="Z8" s="52"/>
      <c r="AA8" s="52"/>
      <c r="AB8" s="52"/>
      <c r="CC8" s="18" t="str">
        <f t="shared" ref="CC8:CC200" si="0">IF(I8&lt;&gt;"",IF(H8&gt;I8,"ERROR: El núm. d'hores setmanals USAP no pot ser superior a les de la jornada total al CET",""),"")</f>
        <v/>
      </c>
      <c r="CE8" s="19">
        <f>IF(CC8&lt;&gt;"",1,0)</f>
        <v>0</v>
      </c>
      <c r="CG8" s="32" t="e">
        <f>IF(#REF!&gt;0,"ERROR: El núm. d'hores setmanals USAP no pot ser superior a les de la jornada total al CET","")</f>
        <v>#REF!</v>
      </c>
      <c r="CK8" s="51">
        <v>1</v>
      </c>
      <c r="CL8" s="19" t="e">
        <f>IF(#REF!=1,"Teniu 1 línia amb ERROR: El núm. d'hores setmanals USAP no pot ser superior a les de la jornada total al CET","")</f>
        <v>#REF!</v>
      </c>
      <c r="CN8" s="19" t="e">
        <f>IF(CL8&lt;&gt;"",CL8,IF(CL9&lt;&gt;"",CL9,IF(CL10&lt;&gt;"",CL10,IF(CL11&lt;&gt;"",CL11,IF(CL12&lt;&gt;"",CL12,IF(CL13&lt;&gt;"",CL13,IF(CL14&lt;&gt;"",CL14,IF(CL15&lt;&gt;"",CL15,IF(CL16&lt;&gt;"",CL16,IF(CL17&lt;&gt;"",CL17,IF(CL18&lt;&gt;"",CL18,IF(CL19&lt;&gt;"",CL19,IF(CL20&lt;&gt;"",CL20,"")))))))))))))</f>
        <v>#REF!</v>
      </c>
      <c r="CP8" s="33"/>
    </row>
    <row r="9" spans="1:94" ht="15" customHeight="1" x14ac:dyDescent="0.35">
      <c r="A9" s="52"/>
      <c r="B9" s="43">
        <v>2</v>
      </c>
      <c r="C9" s="44"/>
      <c r="D9" s="45"/>
      <c r="E9" s="42"/>
      <c r="F9" s="58"/>
      <c r="G9" s="45"/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">
        <f t="shared" ref="S9:S72" si="1">L9+M9+N9+O9+P9-Q9</f>
        <v>0</v>
      </c>
      <c r="T9" s="4">
        <f>J9+S9-R9</f>
        <v>0</v>
      </c>
      <c r="U9" s="5">
        <f t="shared" ref="U9:U72" si="2">IFERROR(((H9/I9)*100),0)</f>
        <v>0</v>
      </c>
      <c r="V9" s="2">
        <f>IFERROR(((T9*U9)/100),0)</f>
        <v>0</v>
      </c>
      <c r="W9" s="52"/>
      <c r="X9" s="52"/>
      <c r="Y9" s="52"/>
      <c r="Z9" s="52"/>
      <c r="AA9" s="52"/>
      <c r="AB9" s="52"/>
      <c r="CC9" s="18" t="str">
        <f t="shared" si="0"/>
        <v/>
      </c>
      <c r="CE9" s="19">
        <f t="shared" ref="CE9:CE200" si="3">IF(CC9&lt;&gt;"",1,0)</f>
        <v>0</v>
      </c>
      <c r="CG9" s="20"/>
      <c r="CK9" s="51">
        <v>2</v>
      </c>
      <c r="CL9" s="19" t="e">
        <f>IF(#REF!=2,"Teniu 2 línies amb ERRORS: El núm. d'hores setmanals USAP no pot ser superior a les de la jornada total al CET","")</f>
        <v>#REF!</v>
      </c>
    </row>
    <row r="10" spans="1:94" ht="15" customHeight="1" x14ac:dyDescent="0.35">
      <c r="A10" s="52"/>
      <c r="B10" s="43">
        <v>3</v>
      </c>
      <c r="C10" s="44"/>
      <c r="D10" s="45"/>
      <c r="E10" s="42"/>
      <c r="F10" s="58"/>
      <c r="G10" s="45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">
        <f t="shared" si="1"/>
        <v>0</v>
      </c>
      <c r="T10" s="4">
        <f t="shared" ref="T10:T73" si="4">J10+S10-R10</f>
        <v>0</v>
      </c>
      <c r="U10" s="5">
        <f t="shared" si="2"/>
        <v>0</v>
      </c>
      <c r="V10" s="2">
        <f t="shared" ref="V10:V73" si="5">IFERROR(((T10*U10)/100),0)</f>
        <v>0</v>
      </c>
      <c r="W10" s="52"/>
      <c r="X10" s="52"/>
      <c r="Y10" s="52"/>
      <c r="Z10" s="52"/>
      <c r="AA10" s="52"/>
      <c r="AB10" s="52"/>
      <c r="CC10" s="18" t="str">
        <f t="shared" si="0"/>
        <v/>
      </c>
      <c r="CE10" s="19">
        <f t="shared" si="3"/>
        <v>0</v>
      </c>
      <c r="CG10" s="21"/>
      <c r="CK10" s="51">
        <v>3</v>
      </c>
      <c r="CL10" s="19" t="e">
        <f>IF(#REF!=3,"Teniu 3 línies amb ERRORS: El núm. d'hores setmanals USAP no pot ser superior a les de la jornada total al CET","")</f>
        <v>#REF!</v>
      </c>
      <c r="CN10" s="19" t="e">
        <f>IF(CL21&lt;&gt;"",CL21,IF(CL22&lt;&gt;"",CL22,IF(CL23&lt;&gt;"",CL23,IF(CL24&lt;&gt;"",CL24,IF(CL25&lt;&gt;"",CL25,IF(CL26&lt;&gt;"",CL26,IF(CL27&lt;&gt;"",CL27,IF(CL28&lt;&gt;"",CL28,IF(CL29&lt;&gt;"",CL29,IF(CL30&lt;&gt;"",CL30,IF(CL89&lt;&gt;"",CL89,IF(CL90&lt;&gt;"",CL90,IF(CL91&lt;&gt;"",CL91,"")))))))))))))</f>
        <v>#REF!</v>
      </c>
    </row>
    <row r="11" spans="1:94" ht="15" customHeight="1" x14ac:dyDescent="0.35">
      <c r="A11" s="52"/>
      <c r="B11" s="43">
        <v>4</v>
      </c>
      <c r="C11" s="44"/>
      <c r="D11" s="45"/>
      <c r="E11" s="42"/>
      <c r="F11" s="58"/>
      <c r="G11" s="45"/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">
        <f t="shared" si="1"/>
        <v>0</v>
      </c>
      <c r="T11" s="4">
        <f t="shared" si="4"/>
        <v>0</v>
      </c>
      <c r="U11" s="5">
        <f t="shared" si="2"/>
        <v>0</v>
      </c>
      <c r="V11" s="2">
        <f t="shared" si="5"/>
        <v>0</v>
      </c>
      <c r="W11" s="52"/>
      <c r="X11" s="52"/>
      <c r="Y11" s="52"/>
      <c r="Z11" s="52"/>
      <c r="AA11" s="52"/>
      <c r="AB11" s="52"/>
      <c r="CC11" s="18" t="str">
        <f t="shared" si="0"/>
        <v/>
      </c>
      <c r="CE11" s="19">
        <f t="shared" si="3"/>
        <v>0</v>
      </c>
      <c r="CG11" s="21"/>
      <c r="CK11" s="51">
        <v>4</v>
      </c>
      <c r="CL11" s="19" t="e">
        <f>IF(#REF!=4,"Teniu 4 línies amb ERRORS: El núm. d'hores setmanals USAP no pot ser superior a les de la jornada total al CET","")</f>
        <v>#REF!</v>
      </c>
    </row>
    <row r="12" spans="1:94" ht="15" customHeight="1" x14ac:dyDescent="0.35">
      <c r="A12" s="52"/>
      <c r="B12" s="43">
        <v>5</v>
      </c>
      <c r="C12" s="44"/>
      <c r="D12" s="45"/>
      <c r="E12" s="42"/>
      <c r="F12" s="58"/>
      <c r="G12" s="45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">
        <f t="shared" si="1"/>
        <v>0</v>
      </c>
      <c r="T12" s="4">
        <f t="shared" si="4"/>
        <v>0</v>
      </c>
      <c r="U12" s="5">
        <f t="shared" si="2"/>
        <v>0</v>
      </c>
      <c r="V12" s="2">
        <f t="shared" si="5"/>
        <v>0</v>
      </c>
      <c r="W12" s="52"/>
      <c r="X12" s="52"/>
      <c r="Y12" s="52"/>
      <c r="Z12" s="52"/>
      <c r="AA12" s="52"/>
      <c r="AB12" s="52"/>
      <c r="CC12" s="18" t="str">
        <f t="shared" si="0"/>
        <v/>
      </c>
      <c r="CE12" s="19">
        <f t="shared" si="3"/>
        <v>0</v>
      </c>
      <c r="CG12" s="21"/>
      <c r="CK12" s="51">
        <v>5</v>
      </c>
      <c r="CL12" s="19" t="e">
        <f>IF(#REF!=5,"Teniu 5 línies amb ERRORS: El núm. d'hores setmanals USAP no pot ser superior a les de la jornada total al CET","")</f>
        <v>#REF!</v>
      </c>
      <c r="CN12" s="19" t="e">
        <f>IF(CL92&lt;&gt;"",CL92,IF(CL93&lt;&gt;"",CL93,IF(CL94&lt;&gt;"",CL94,IF(CL177&lt;&gt;"",CL177,IF(CL196&lt;&gt;"",CL196,IF(CL197&lt;&gt;"",CL197,IF(CL198&lt;&gt;"",CL198,IF(CL199&lt;&gt;"",CL199,IF(CL200&lt;&gt;"",CL200,"")))))))))</f>
        <v>#REF!</v>
      </c>
    </row>
    <row r="13" spans="1:94" ht="15" customHeight="1" x14ac:dyDescent="0.35">
      <c r="A13" s="52"/>
      <c r="B13" s="43">
        <v>6</v>
      </c>
      <c r="C13" s="44"/>
      <c r="D13" s="45"/>
      <c r="E13" s="42"/>
      <c r="F13" s="58"/>
      <c r="G13" s="45"/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">
        <f t="shared" si="1"/>
        <v>0</v>
      </c>
      <c r="T13" s="4">
        <f t="shared" si="4"/>
        <v>0</v>
      </c>
      <c r="U13" s="5">
        <f t="shared" si="2"/>
        <v>0</v>
      </c>
      <c r="V13" s="2">
        <f t="shared" si="5"/>
        <v>0</v>
      </c>
      <c r="W13" s="52"/>
      <c r="X13" s="52"/>
      <c r="Y13" s="52"/>
      <c r="Z13" s="52"/>
      <c r="AA13" s="52"/>
      <c r="AB13" s="52"/>
      <c r="CC13" s="18" t="str">
        <f t="shared" si="0"/>
        <v/>
      </c>
      <c r="CE13" s="19">
        <f t="shared" si="3"/>
        <v>0</v>
      </c>
      <c r="CG13" s="21"/>
      <c r="CK13" s="51">
        <v>6</v>
      </c>
      <c r="CL13" s="19" t="e">
        <f>IF(#REF!=6,"Teniu 6 línies amb ERRORS: El núm. d'hores setmanals USAP no pot ser superior a les de la jornada total al CET","")</f>
        <v>#REF!</v>
      </c>
    </row>
    <row r="14" spans="1:94" ht="15" customHeight="1" x14ac:dyDescent="0.35">
      <c r="A14" s="52"/>
      <c r="B14" s="43">
        <v>7</v>
      </c>
      <c r="C14" s="44"/>
      <c r="D14" s="45"/>
      <c r="E14" s="42"/>
      <c r="F14" s="58"/>
      <c r="G14" s="45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">
        <f t="shared" si="1"/>
        <v>0</v>
      </c>
      <c r="T14" s="4">
        <f t="shared" si="4"/>
        <v>0</v>
      </c>
      <c r="U14" s="5">
        <f t="shared" si="2"/>
        <v>0</v>
      </c>
      <c r="V14" s="2">
        <f t="shared" si="5"/>
        <v>0</v>
      </c>
      <c r="W14" s="52"/>
      <c r="X14" s="52"/>
      <c r="Y14" s="52"/>
      <c r="Z14" s="52"/>
      <c r="AA14" s="52"/>
      <c r="AB14" s="52"/>
      <c r="CC14" s="18" t="str">
        <f t="shared" si="0"/>
        <v/>
      </c>
      <c r="CE14" s="19">
        <f t="shared" si="3"/>
        <v>0</v>
      </c>
      <c r="CG14" s="21"/>
      <c r="CK14" s="51">
        <v>7</v>
      </c>
      <c r="CL14" s="19" t="e">
        <f>IF(#REF!=7,"Teniu 7 línies amb ERRORS: El núm. d'hores setmanals USAP no pot ser superior a les de la jornada total al CET","")</f>
        <v>#REF!</v>
      </c>
    </row>
    <row r="15" spans="1:94" ht="15" customHeight="1" x14ac:dyDescent="0.35">
      <c r="A15" s="52"/>
      <c r="B15" s="43">
        <v>8</v>
      </c>
      <c r="C15" s="44"/>
      <c r="D15" s="45"/>
      <c r="E15" s="42"/>
      <c r="F15" s="58"/>
      <c r="G15" s="45"/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">
        <f t="shared" si="1"/>
        <v>0</v>
      </c>
      <c r="T15" s="4">
        <f t="shared" si="4"/>
        <v>0</v>
      </c>
      <c r="U15" s="5">
        <f t="shared" si="2"/>
        <v>0</v>
      </c>
      <c r="V15" s="2">
        <f t="shared" si="5"/>
        <v>0</v>
      </c>
      <c r="W15" s="52"/>
      <c r="X15" s="52"/>
      <c r="Y15" s="52"/>
      <c r="Z15" s="52"/>
      <c r="AA15" s="52"/>
      <c r="AB15" s="52"/>
      <c r="CC15" s="18" t="str">
        <f t="shared" si="0"/>
        <v/>
      </c>
      <c r="CE15" s="19">
        <f t="shared" si="3"/>
        <v>0</v>
      </c>
      <c r="CG15" s="21"/>
      <c r="CK15" s="51">
        <v>8</v>
      </c>
      <c r="CL15" s="19" t="e">
        <f>IF(#REF!=8,"Teniu 8 línies amb ERRORS: El núm. d'hores setmanals USAP no pot ser superior a les de la jornada total al CET","")</f>
        <v>#REF!</v>
      </c>
    </row>
    <row r="16" spans="1:94" ht="15" customHeight="1" x14ac:dyDescent="0.35">
      <c r="A16" s="52"/>
      <c r="B16" s="43">
        <v>9</v>
      </c>
      <c r="C16" s="44"/>
      <c r="D16" s="45"/>
      <c r="E16" s="42"/>
      <c r="F16" s="58"/>
      <c r="G16" s="45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">
        <f t="shared" si="1"/>
        <v>0</v>
      </c>
      <c r="T16" s="4">
        <f t="shared" si="4"/>
        <v>0</v>
      </c>
      <c r="U16" s="5">
        <f t="shared" si="2"/>
        <v>0</v>
      </c>
      <c r="V16" s="2">
        <f t="shared" si="5"/>
        <v>0</v>
      </c>
      <c r="W16" s="52"/>
      <c r="X16" s="52"/>
      <c r="Y16" s="52"/>
      <c r="Z16" s="52"/>
      <c r="AA16" s="52"/>
      <c r="AB16" s="52"/>
      <c r="CC16" s="18" t="str">
        <f t="shared" si="0"/>
        <v/>
      </c>
      <c r="CE16" s="19">
        <f t="shared" si="3"/>
        <v>0</v>
      </c>
      <c r="CG16" s="21"/>
      <c r="CK16" s="51">
        <v>9</v>
      </c>
      <c r="CL16" s="19" t="e">
        <f>IF(#REF!=9,"Teniu 9 línies amb ERRORS: El núm. d'hores setmanals USAP no pot ser superior a les de la jornada total al CET","")</f>
        <v>#REF!</v>
      </c>
    </row>
    <row r="17" spans="1:90" ht="15" customHeight="1" x14ac:dyDescent="0.35">
      <c r="A17" s="52"/>
      <c r="B17" s="43">
        <v>10</v>
      </c>
      <c r="C17" s="44"/>
      <c r="D17" s="45"/>
      <c r="E17" s="42"/>
      <c r="F17" s="58"/>
      <c r="G17" s="45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">
        <f t="shared" si="1"/>
        <v>0</v>
      </c>
      <c r="T17" s="4">
        <f t="shared" si="4"/>
        <v>0</v>
      </c>
      <c r="U17" s="5">
        <f t="shared" si="2"/>
        <v>0</v>
      </c>
      <c r="V17" s="2">
        <f t="shared" si="5"/>
        <v>0</v>
      </c>
      <c r="W17" s="52"/>
      <c r="X17" s="52"/>
      <c r="Y17" s="52"/>
      <c r="Z17" s="52"/>
      <c r="AA17" s="52"/>
      <c r="AB17" s="52"/>
      <c r="CC17" s="18" t="str">
        <f t="shared" si="0"/>
        <v/>
      </c>
      <c r="CE17" s="19">
        <f t="shared" si="3"/>
        <v>0</v>
      </c>
      <c r="CG17" s="21"/>
      <c r="CK17" s="51">
        <v>10</v>
      </c>
      <c r="CL17" s="19" t="e">
        <f>IF(#REF!=10,"Teniu 10 línies amb ERRORS: El núm. d'hores setmanals USAP no pot ser superior a les de la jornada total al CET","")</f>
        <v>#REF!</v>
      </c>
    </row>
    <row r="18" spans="1:90" ht="15" customHeight="1" x14ac:dyDescent="0.35">
      <c r="A18" s="52"/>
      <c r="B18" s="43">
        <v>11</v>
      </c>
      <c r="C18" s="44"/>
      <c r="D18" s="45"/>
      <c r="E18" s="42"/>
      <c r="F18" s="58"/>
      <c r="G18" s="45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">
        <f t="shared" si="1"/>
        <v>0</v>
      </c>
      <c r="T18" s="4">
        <f t="shared" si="4"/>
        <v>0</v>
      </c>
      <c r="U18" s="5">
        <f t="shared" si="2"/>
        <v>0</v>
      </c>
      <c r="V18" s="2">
        <f t="shared" si="5"/>
        <v>0</v>
      </c>
      <c r="W18" s="52"/>
      <c r="X18" s="52"/>
      <c r="Y18" s="52"/>
      <c r="Z18" s="52"/>
      <c r="AA18" s="52"/>
      <c r="AB18" s="52"/>
      <c r="CC18" s="18" t="str">
        <f t="shared" si="0"/>
        <v/>
      </c>
      <c r="CE18" s="19">
        <f t="shared" si="3"/>
        <v>0</v>
      </c>
      <c r="CG18" s="21"/>
      <c r="CK18" s="51">
        <v>11</v>
      </c>
      <c r="CL18" s="19" t="e">
        <f>IF(#REF!=11,"Teniu 11 línies amb ERRORS: El núm. d'hores setmanals USAP no pot ser superior a les de la jornada total al CET","")</f>
        <v>#REF!</v>
      </c>
    </row>
    <row r="19" spans="1:90" ht="15" customHeight="1" x14ac:dyDescent="0.35">
      <c r="A19" s="52"/>
      <c r="B19" s="43">
        <v>12</v>
      </c>
      <c r="C19" s="44"/>
      <c r="D19" s="45"/>
      <c r="E19" s="42"/>
      <c r="F19" s="58"/>
      <c r="G19" s="45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">
        <f t="shared" si="1"/>
        <v>0</v>
      </c>
      <c r="T19" s="4">
        <f t="shared" si="4"/>
        <v>0</v>
      </c>
      <c r="U19" s="5">
        <f t="shared" si="2"/>
        <v>0</v>
      </c>
      <c r="V19" s="2">
        <f t="shared" si="5"/>
        <v>0</v>
      </c>
      <c r="W19" s="52"/>
      <c r="X19" s="52"/>
      <c r="Y19" s="52"/>
      <c r="Z19" s="52"/>
      <c r="AA19" s="52"/>
      <c r="AB19" s="52"/>
      <c r="CC19" s="18" t="str">
        <f t="shared" si="0"/>
        <v/>
      </c>
      <c r="CE19" s="19">
        <f t="shared" si="3"/>
        <v>0</v>
      </c>
      <c r="CG19" s="21"/>
      <c r="CK19" s="51">
        <v>12</v>
      </c>
      <c r="CL19" s="19" t="e">
        <f>IF(#REF!=12,"Teniu 12 línies amb ERRORS: El núm. d'hores setmanals USAP no pot ser superior a les de la jornada total al CET","")</f>
        <v>#REF!</v>
      </c>
    </row>
    <row r="20" spans="1:90" ht="15" customHeight="1" x14ac:dyDescent="0.35">
      <c r="A20" s="52"/>
      <c r="B20" s="43">
        <v>13</v>
      </c>
      <c r="C20" s="44"/>
      <c r="D20" s="45"/>
      <c r="E20" s="42"/>
      <c r="F20" s="58"/>
      <c r="G20" s="45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">
        <f t="shared" si="1"/>
        <v>0</v>
      </c>
      <c r="T20" s="4">
        <f t="shared" si="4"/>
        <v>0</v>
      </c>
      <c r="U20" s="5">
        <f t="shared" si="2"/>
        <v>0</v>
      </c>
      <c r="V20" s="2">
        <f t="shared" si="5"/>
        <v>0</v>
      </c>
      <c r="W20" s="52"/>
      <c r="X20" s="52"/>
      <c r="Y20" s="52"/>
      <c r="Z20" s="52"/>
      <c r="AA20" s="52"/>
      <c r="AB20" s="52"/>
      <c r="CC20" s="18" t="str">
        <f t="shared" si="0"/>
        <v/>
      </c>
      <c r="CE20" s="19">
        <f t="shared" si="3"/>
        <v>0</v>
      </c>
      <c r="CG20" s="21"/>
      <c r="CK20" s="51">
        <v>13</v>
      </c>
      <c r="CL20" s="19" t="e">
        <f>IF(#REF!=13,"Teniu 13 línies amb ERRORS: El núm. d'hores setmanals USAP no pot ser superior a les de la jornada total al CET","")</f>
        <v>#REF!</v>
      </c>
    </row>
    <row r="21" spans="1:90" ht="15" customHeight="1" x14ac:dyDescent="0.35">
      <c r="A21" s="52"/>
      <c r="B21" s="43">
        <v>14</v>
      </c>
      <c r="C21" s="44"/>
      <c r="D21" s="45"/>
      <c r="E21" s="42"/>
      <c r="F21" s="58"/>
      <c r="G21" s="45"/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">
        <f t="shared" si="1"/>
        <v>0</v>
      </c>
      <c r="T21" s="4">
        <f t="shared" si="4"/>
        <v>0</v>
      </c>
      <c r="U21" s="5">
        <f t="shared" si="2"/>
        <v>0</v>
      </c>
      <c r="V21" s="2">
        <f t="shared" si="5"/>
        <v>0</v>
      </c>
      <c r="W21" s="52"/>
      <c r="X21" s="52"/>
      <c r="Y21" s="52"/>
      <c r="Z21" s="52"/>
      <c r="AA21" s="52"/>
      <c r="AB21" s="52"/>
      <c r="CC21" s="18" t="str">
        <f t="shared" si="0"/>
        <v/>
      </c>
      <c r="CE21" s="19">
        <f t="shared" si="3"/>
        <v>0</v>
      </c>
      <c r="CG21" s="21"/>
      <c r="CK21" s="51">
        <v>14</v>
      </c>
      <c r="CL21" s="19" t="e">
        <f>IF(#REF!=14,"Teniu 14 línies amb ERRORS: El núm. d'hores setmanals USAP no pot ser superior a les de la jornada total al CET","")</f>
        <v>#REF!</v>
      </c>
    </row>
    <row r="22" spans="1:90" ht="15" customHeight="1" x14ac:dyDescent="0.35">
      <c r="A22" s="52"/>
      <c r="B22" s="43">
        <v>15</v>
      </c>
      <c r="C22" s="44"/>
      <c r="D22" s="45"/>
      <c r="E22" s="42"/>
      <c r="F22" s="58"/>
      <c r="G22" s="45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">
        <f t="shared" si="1"/>
        <v>0</v>
      </c>
      <c r="T22" s="4">
        <f t="shared" si="4"/>
        <v>0</v>
      </c>
      <c r="U22" s="5">
        <f t="shared" si="2"/>
        <v>0</v>
      </c>
      <c r="V22" s="2">
        <f t="shared" si="5"/>
        <v>0</v>
      </c>
      <c r="W22" s="52"/>
      <c r="X22" s="52"/>
      <c r="Y22" s="52"/>
      <c r="Z22" s="52"/>
      <c r="AA22" s="52"/>
      <c r="AB22" s="52"/>
      <c r="CC22" s="18" t="str">
        <f t="shared" si="0"/>
        <v/>
      </c>
      <c r="CE22" s="19">
        <f t="shared" si="3"/>
        <v>0</v>
      </c>
      <c r="CG22" s="21"/>
      <c r="CK22" s="51">
        <v>15</v>
      </c>
      <c r="CL22" s="19" t="e">
        <f>IF(#REF!=15,"Teniu 15 línies amb ERRORS: El núm. d'hores setmanals USAP no pot ser superior a les de la jornada total al CET","")</f>
        <v>#REF!</v>
      </c>
    </row>
    <row r="23" spans="1:90" ht="15" customHeight="1" x14ac:dyDescent="0.35">
      <c r="A23" s="52"/>
      <c r="B23" s="43">
        <v>16</v>
      </c>
      <c r="C23" s="44"/>
      <c r="D23" s="45"/>
      <c r="E23" s="42"/>
      <c r="F23" s="58"/>
      <c r="G23" s="45"/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">
        <f t="shared" si="1"/>
        <v>0</v>
      </c>
      <c r="T23" s="4">
        <f t="shared" si="4"/>
        <v>0</v>
      </c>
      <c r="U23" s="5">
        <f t="shared" si="2"/>
        <v>0</v>
      </c>
      <c r="V23" s="2">
        <f t="shared" si="5"/>
        <v>0</v>
      </c>
      <c r="W23" s="52"/>
      <c r="X23" s="52"/>
      <c r="Y23" s="52"/>
      <c r="Z23" s="52"/>
      <c r="AA23" s="52"/>
      <c r="AB23" s="52"/>
      <c r="CC23" s="18" t="str">
        <f t="shared" si="0"/>
        <v/>
      </c>
      <c r="CE23" s="19">
        <f t="shared" si="3"/>
        <v>0</v>
      </c>
      <c r="CG23" s="21"/>
      <c r="CK23" s="51">
        <v>16</v>
      </c>
      <c r="CL23" s="19" t="e">
        <f>IF(#REF!=16,"Teniu 16 línies amb ERRORS: El núm. d'hores setmanals USAP no pot ser superior a les de la jornada total al CET","")</f>
        <v>#REF!</v>
      </c>
    </row>
    <row r="24" spans="1:90" ht="15" customHeight="1" x14ac:dyDescent="0.35">
      <c r="A24" s="52"/>
      <c r="B24" s="43">
        <v>17</v>
      </c>
      <c r="C24" s="44"/>
      <c r="D24" s="45"/>
      <c r="E24" s="42"/>
      <c r="F24" s="58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">
        <f t="shared" si="1"/>
        <v>0</v>
      </c>
      <c r="T24" s="4">
        <f t="shared" si="4"/>
        <v>0</v>
      </c>
      <c r="U24" s="5">
        <f t="shared" si="2"/>
        <v>0</v>
      </c>
      <c r="V24" s="2">
        <f t="shared" si="5"/>
        <v>0</v>
      </c>
      <c r="W24" s="52"/>
      <c r="X24" s="52"/>
      <c r="Y24" s="52"/>
      <c r="Z24" s="52"/>
      <c r="AA24" s="52"/>
      <c r="AB24" s="52"/>
      <c r="CC24" s="18" t="str">
        <f t="shared" si="0"/>
        <v/>
      </c>
      <c r="CE24" s="19">
        <f t="shared" si="3"/>
        <v>0</v>
      </c>
      <c r="CG24" s="21"/>
      <c r="CK24" s="51">
        <v>17</v>
      </c>
      <c r="CL24" s="19" t="e">
        <f>IF(#REF!=17,"Teniu 17 línies amb ERRORS: El núm. d'hores setmanals USAP no pot ser superior a les de la jornada total al CET","")</f>
        <v>#REF!</v>
      </c>
    </row>
    <row r="25" spans="1:90" ht="15" customHeight="1" x14ac:dyDescent="0.35">
      <c r="A25" s="52"/>
      <c r="B25" s="43">
        <v>18</v>
      </c>
      <c r="C25" s="44"/>
      <c r="D25" s="45"/>
      <c r="E25" s="42"/>
      <c r="F25" s="58"/>
      <c r="G25" s="45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">
        <f t="shared" si="1"/>
        <v>0</v>
      </c>
      <c r="T25" s="4">
        <f t="shared" si="4"/>
        <v>0</v>
      </c>
      <c r="U25" s="5">
        <f t="shared" si="2"/>
        <v>0</v>
      </c>
      <c r="V25" s="2">
        <f t="shared" si="5"/>
        <v>0</v>
      </c>
      <c r="W25" s="52"/>
      <c r="X25" s="52"/>
      <c r="Y25" s="52"/>
      <c r="Z25" s="52"/>
      <c r="AA25" s="52"/>
      <c r="AB25" s="52"/>
      <c r="CC25" s="18" t="str">
        <f t="shared" si="0"/>
        <v/>
      </c>
      <c r="CE25" s="19">
        <f t="shared" si="3"/>
        <v>0</v>
      </c>
      <c r="CG25" s="21"/>
      <c r="CK25" s="51">
        <v>18</v>
      </c>
      <c r="CL25" s="19" t="e">
        <f>IF(#REF!=18,"Teniu 18 línies amb ERRORS: El núm. d'hores setmanals USAP no pot ser superior a les de la jornada total al CET","")</f>
        <v>#REF!</v>
      </c>
    </row>
    <row r="26" spans="1:90" ht="15" customHeight="1" x14ac:dyDescent="0.35">
      <c r="A26" s="52"/>
      <c r="B26" s="43">
        <v>19</v>
      </c>
      <c r="C26" s="44"/>
      <c r="D26" s="45"/>
      <c r="E26" s="42"/>
      <c r="F26" s="58"/>
      <c r="G26" s="45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">
        <f t="shared" si="1"/>
        <v>0</v>
      </c>
      <c r="T26" s="4">
        <f t="shared" si="4"/>
        <v>0</v>
      </c>
      <c r="U26" s="5">
        <f t="shared" si="2"/>
        <v>0</v>
      </c>
      <c r="V26" s="2">
        <f t="shared" si="5"/>
        <v>0</v>
      </c>
      <c r="W26" s="52"/>
      <c r="X26" s="52"/>
      <c r="Y26" s="52"/>
      <c r="Z26" s="52"/>
      <c r="AA26" s="52"/>
      <c r="AB26" s="52"/>
      <c r="CC26" s="18" t="str">
        <f t="shared" si="0"/>
        <v/>
      </c>
      <c r="CE26" s="19">
        <f t="shared" si="3"/>
        <v>0</v>
      </c>
      <c r="CG26" s="21"/>
      <c r="CK26" s="51">
        <v>19</v>
      </c>
      <c r="CL26" s="19" t="e">
        <f>IF(#REF!=19,"Teniu 19 línies amb ERRORS: El núm. d'hores setmanals USAP no pot ser superior a les de la jornada total al CET","")</f>
        <v>#REF!</v>
      </c>
    </row>
    <row r="27" spans="1:90" ht="15" customHeight="1" x14ac:dyDescent="0.35">
      <c r="A27" s="52"/>
      <c r="B27" s="43">
        <v>20</v>
      </c>
      <c r="C27" s="44"/>
      <c r="D27" s="45"/>
      <c r="E27" s="42"/>
      <c r="F27" s="58"/>
      <c r="G27" s="45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">
        <f t="shared" si="1"/>
        <v>0</v>
      </c>
      <c r="T27" s="4">
        <f t="shared" si="4"/>
        <v>0</v>
      </c>
      <c r="U27" s="5">
        <f t="shared" si="2"/>
        <v>0</v>
      </c>
      <c r="V27" s="2">
        <f t="shared" si="5"/>
        <v>0</v>
      </c>
      <c r="W27" s="52"/>
      <c r="X27" s="52"/>
      <c r="Y27" s="52"/>
      <c r="Z27" s="52"/>
      <c r="AA27" s="52"/>
      <c r="AB27" s="52"/>
      <c r="CC27" s="18" t="str">
        <f t="shared" si="0"/>
        <v/>
      </c>
      <c r="CE27" s="19">
        <f t="shared" si="3"/>
        <v>0</v>
      </c>
      <c r="CG27" s="21"/>
      <c r="CK27" s="51">
        <v>20</v>
      </c>
      <c r="CL27" s="19" t="e">
        <f>IF(#REF!=20,"Teniu 20 línies amb ERRORS: El núm. d'hores setmanals USAP no pot ser superior a les de la jornada total al CET","")</f>
        <v>#REF!</v>
      </c>
    </row>
    <row r="28" spans="1:90" ht="15" customHeight="1" x14ac:dyDescent="0.35">
      <c r="A28" s="52"/>
      <c r="B28" s="43">
        <v>21</v>
      </c>
      <c r="C28" s="44"/>
      <c r="D28" s="45"/>
      <c r="E28" s="42"/>
      <c r="F28" s="58"/>
      <c r="G28" s="45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">
        <f t="shared" si="1"/>
        <v>0</v>
      </c>
      <c r="T28" s="4">
        <f t="shared" si="4"/>
        <v>0</v>
      </c>
      <c r="U28" s="5">
        <f t="shared" si="2"/>
        <v>0</v>
      </c>
      <c r="V28" s="2">
        <f t="shared" si="5"/>
        <v>0</v>
      </c>
      <c r="W28" s="52"/>
      <c r="X28" s="52"/>
      <c r="Y28" s="52"/>
      <c r="Z28" s="52"/>
      <c r="AA28" s="52"/>
      <c r="AB28" s="52"/>
      <c r="CC28" s="18" t="str">
        <f t="shared" si="0"/>
        <v/>
      </c>
      <c r="CE28" s="19">
        <f t="shared" si="3"/>
        <v>0</v>
      </c>
      <c r="CG28" s="21"/>
      <c r="CK28" s="51">
        <v>21</v>
      </c>
      <c r="CL28" s="19" t="e">
        <f>IF(#REF!=21,"Teniu 21 línies amb ERRORS: El núm. d'hores setmanals USAP no pot ser superior a les de la jornada total al CET","")</f>
        <v>#REF!</v>
      </c>
    </row>
    <row r="29" spans="1:90" ht="15" customHeight="1" x14ac:dyDescent="0.35">
      <c r="A29" s="52"/>
      <c r="B29" s="43">
        <v>22</v>
      </c>
      <c r="C29" s="44"/>
      <c r="D29" s="45"/>
      <c r="E29" s="42"/>
      <c r="F29" s="58"/>
      <c r="G29" s="45"/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">
        <f t="shared" si="1"/>
        <v>0</v>
      </c>
      <c r="T29" s="4">
        <f t="shared" si="4"/>
        <v>0</v>
      </c>
      <c r="U29" s="5">
        <f t="shared" si="2"/>
        <v>0</v>
      </c>
      <c r="V29" s="2">
        <f t="shared" si="5"/>
        <v>0</v>
      </c>
      <c r="W29" s="52"/>
      <c r="X29" s="52"/>
      <c r="Y29" s="52"/>
      <c r="Z29" s="52"/>
      <c r="AA29" s="52"/>
      <c r="AB29" s="52"/>
      <c r="CC29" s="18" t="str">
        <f t="shared" si="0"/>
        <v/>
      </c>
      <c r="CE29" s="19">
        <f t="shared" si="3"/>
        <v>0</v>
      </c>
      <c r="CG29" s="21"/>
      <c r="CK29" s="51">
        <v>22</v>
      </c>
      <c r="CL29" s="19" t="e">
        <f>IF(#REF!=22,"Teniu 22 línies amb ERRORS: El núm. d'hores setmanals USAP no pot ser superior a les de la jornada total al CET","")</f>
        <v>#REF!</v>
      </c>
    </row>
    <row r="30" spans="1:90" ht="15" customHeight="1" x14ac:dyDescent="0.35">
      <c r="A30" s="52"/>
      <c r="B30" s="43">
        <v>23</v>
      </c>
      <c r="C30" s="44"/>
      <c r="D30" s="45"/>
      <c r="E30" s="42"/>
      <c r="F30" s="58"/>
      <c r="G30" s="45"/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">
        <f t="shared" si="1"/>
        <v>0</v>
      </c>
      <c r="T30" s="4">
        <f t="shared" si="4"/>
        <v>0</v>
      </c>
      <c r="U30" s="5">
        <f t="shared" si="2"/>
        <v>0</v>
      </c>
      <c r="V30" s="2">
        <f t="shared" si="5"/>
        <v>0</v>
      </c>
      <c r="W30" s="52"/>
      <c r="X30" s="52"/>
      <c r="Y30" s="52"/>
      <c r="Z30" s="52"/>
      <c r="AA30" s="52"/>
      <c r="AB30" s="52"/>
      <c r="CC30" s="18" t="str">
        <f t="shared" si="0"/>
        <v/>
      </c>
      <c r="CE30" s="19">
        <f t="shared" si="3"/>
        <v>0</v>
      </c>
      <c r="CG30" s="21"/>
      <c r="CK30" s="51">
        <v>23</v>
      </c>
      <c r="CL30" s="19" t="e">
        <f>IF(#REF!=23,"Teniu 23 línies amb ERRORS: El núm. d'hores setmanals USAP no pot ser superior a les de la jornada total al CET","")</f>
        <v>#REF!</v>
      </c>
    </row>
    <row r="31" spans="1:90" ht="15" customHeight="1" x14ac:dyDescent="0.35">
      <c r="A31" s="52"/>
      <c r="B31" s="43">
        <v>24</v>
      </c>
      <c r="C31" s="44"/>
      <c r="D31" s="45"/>
      <c r="E31" s="42"/>
      <c r="F31" s="58"/>
      <c r="G31" s="45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">
        <f t="shared" si="1"/>
        <v>0</v>
      </c>
      <c r="T31" s="4">
        <f t="shared" si="4"/>
        <v>0</v>
      </c>
      <c r="U31" s="48">
        <f t="shared" si="2"/>
        <v>0</v>
      </c>
      <c r="V31" s="2">
        <f t="shared" si="5"/>
        <v>0</v>
      </c>
      <c r="W31" s="52"/>
      <c r="X31" s="52"/>
      <c r="Y31" s="52"/>
      <c r="Z31" s="52"/>
      <c r="AA31" s="52"/>
      <c r="AB31" s="52"/>
      <c r="CC31" s="49"/>
      <c r="CE31" s="50"/>
      <c r="CG31" s="21"/>
      <c r="CL31" s="50"/>
    </row>
    <row r="32" spans="1:90" ht="15" customHeight="1" x14ac:dyDescent="0.35">
      <c r="A32" s="52"/>
      <c r="B32" s="43">
        <v>25</v>
      </c>
      <c r="C32" s="44"/>
      <c r="D32" s="45"/>
      <c r="E32" s="42"/>
      <c r="F32" s="58"/>
      <c r="G32" s="45"/>
      <c r="H32" s="46"/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">
        <f t="shared" si="1"/>
        <v>0</v>
      </c>
      <c r="T32" s="4">
        <f t="shared" si="4"/>
        <v>0</v>
      </c>
      <c r="U32" s="48">
        <f t="shared" si="2"/>
        <v>0</v>
      </c>
      <c r="V32" s="2">
        <f t="shared" si="5"/>
        <v>0</v>
      </c>
      <c r="W32" s="52"/>
      <c r="X32" s="52"/>
      <c r="Y32" s="52"/>
      <c r="Z32" s="52"/>
      <c r="AA32" s="52"/>
      <c r="AB32" s="52"/>
      <c r="CC32" s="49"/>
      <c r="CE32" s="50"/>
      <c r="CG32" s="21"/>
      <c r="CL32" s="50"/>
    </row>
    <row r="33" spans="1:90" ht="15" customHeight="1" x14ac:dyDescent="0.35">
      <c r="A33" s="52"/>
      <c r="B33" s="43">
        <v>26</v>
      </c>
      <c r="C33" s="44"/>
      <c r="D33" s="45"/>
      <c r="E33" s="42"/>
      <c r="F33" s="58"/>
      <c r="G33" s="45"/>
      <c r="H33" s="46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">
        <f t="shared" si="1"/>
        <v>0</v>
      </c>
      <c r="T33" s="4">
        <f t="shared" si="4"/>
        <v>0</v>
      </c>
      <c r="U33" s="48">
        <f t="shared" si="2"/>
        <v>0</v>
      </c>
      <c r="V33" s="2">
        <f t="shared" si="5"/>
        <v>0</v>
      </c>
      <c r="W33" s="52"/>
      <c r="X33" s="52"/>
      <c r="Y33" s="52"/>
      <c r="Z33" s="52"/>
      <c r="AA33" s="52"/>
      <c r="AB33" s="52"/>
      <c r="CC33" s="49"/>
      <c r="CE33" s="50"/>
      <c r="CG33" s="21"/>
      <c r="CL33" s="50"/>
    </row>
    <row r="34" spans="1:90" ht="15" customHeight="1" x14ac:dyDescent="0.35">
      <c r="A34" s="52"/>
      <c r="B34" s="43">
        <v>27</v>
      </c>
      <c r="C34" s="44"/>
      <c r="D34" s="45"/>
      <c r="E34" s="42"/>
      <c r="F34" s="58"/>
      <c r="G34" s="45"/>
      <c r="H34" s="46"/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">
        <f t="shared" si="1"/>
        <v>0</v>
      </c>
      <c r="T34" s="4">
        <f t="shared" si="4"/>
        <v>0</v>
      </c>
      <c r="U34" s="48">
        <f t="shared" si="2"/>
        <v>0</v>
      </c>
      <c r="V34" s="2">
        <f t="shared" si="5"/>
        <v>0</v>
      </c>
      <c r="W34" s="52"/>
      <c r="X34" s="52"/>
      <c r="Y34" s="52"/>
      <c r="Z34" s="52"/>
      <c r="AA34" s="52"/>
      <c r="AB34" s="52"/>
      <c r="CC34" s="49"/>
      <c r="CE34" s="50"/>
      <c r="CG34" s="21"/>
      <c r="CL34" s="50"/>
    </row>
    <row r="35" spans="1:90" ht="15" customHeight="1" x14ac:dyDescent="0.35">
      <c r="A35" s="52"/>
      <c r="B35" s="43">
        <v>28</v>
      </c>
      <c r="C35" s="44"/>
      <c r="D35" s="45"/>
      <c r="E35" s="42"/>
      <c r="F35" s="58"/>
      <c r="G35" s="45"/>
      <c r="H35" s="46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">
        <f t="shared" si="1"/>
        <v>0</v>
      </c>
      <c r="T35" s="4">
        <f t="shared" si="4"/>
        <v>0</v>
      </c>
      <c r="U35" s="48">
        <f t="shared" si="2"/>
        <v>0</v>
      </c>
      <c r="V35" s="2">
        <f t="shared" si="5"/>
        <v>0</v>
      </c>
      <c r="W35" s="52"/>
      <c r="X35" s="52"/>
      <c r="Y35" s="52"/>
      <c r="Z35" s="52"/>
      <c r="AA35" s="52"/>
      <c r="AB35" s="52"/>
      <c r="CC35" s="49"/>
      <c r="CE35" s="50"/>
      <c r="CG35" s="21"/>
      <c r="CL35" s="50"/>
    </row>
    <row r="36" spans="1:90" ht="15" customHeight="1" x14ac:dyDescent="0.35">
      <c r="A36" s="52"/>
      <c r="B36" s="43">
        <v>29</v>
      </c>
      <c r="C36" s="44"/>
      <c r="D36" s="45"/>
      <c r="E36" s="42"/>
      <c r="F36" s="58"/>
      <c r="G36" s="45"/>
      <c r="H36" s="4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">
        <f t="shared" si="1"/>
        <v>0</v>
      </c>
      <c r="T36" s="4">
        <f t="shared" si="4"/>
        <v>0</v>
      </c>
      <c r="U36" s="48">
        <f t="shared" si="2"/>
        <v>0</v>
      </c>
      <c r="V36" s="2">
        <f t="shared" si="5"/>
        <v>0</v>
      </c>
      <c r="W36" s="52"/>
      <c r="X36" s="52"/>
      <c r="Y36" s="52"/>
      <c r="Z36" s="52"/>
      <c r="AA36" s="52"/>
      <c r="AB36" s="52"/>
      <c r="CC36" s="49"/>
      <c r="CE36" s="50"/>
      <c r="CG36" s="21"/>
      <c r="CL36" s="50"/>
    </row>
    <row r="37" spans="1:90" ht="15" customHeight="1" x14ac:dyDescent="0.35">
      <c r="A37" s="52"/>
      <c r="B37" s="43">
        <v>30</v>
      </c>
      <c r="C37" s="44"/>
      <c r="D37" s="45"/>
      <c r="E37" s="42"/>
      <c r="F37" s="58"/>
      <c r="G37" s="45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">
        <f t="shared" si="1"/>
        <v>0</v>
      </c>
      <c r="T37" s="4">
        <f t="shared" si="4"/>
        <v>0</v>
      </c>
      <c r="U37" s="48">
        <f t="shared" si="2"/>
        <v>0</v>
      </c>
      <c r="V37" s="2">
        <f t="shared" si="5"/>
        <v>0</v>
      </c>
      <c r="W37" s="52"/>
      <c r="X37" s="52"/>
      <c r="Y37" s="52"/>
      <c r="Z37" s="52"/>
      <c r="AA37" s="52"/>
      <c r="AB37" s="52"/>
      <c r="CC37" s="49"/>
      <c r="CE37" s="50"/>
      <c r="CG37" s="21"/>
      <c r="CL37" s="50"/>
    </row>
    <row r="38" spans="1:90" ht="15" customHeight="1" x14ac:dyDescent="0.35">
      <c r="A38" s="52"/>
      <c r="B38" s="43">
        <v>31</v>
      </c>
      <c r="C38" s="44"/>
      <c r="D38" s="45"/>
      <c r="E38" s="42"/>
      <c r="F38" s="58"/>
      <c r="G38" s="45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">
        <f t="shared" si="1"/>
        <v>0</v>
      </c>
      <c r="T38" s="4">
        <f t="shared" si="4"/>
        <v>0</v>
      </c>
      <c r="U38" s="48">
        <f t="shared" si="2"/>
        <v>0</v>
      </c>
      <c r="V38" s="2">
        <f t="shared" si="5"/>
        <v>0</v>
      </c>
      <c r="W38" s="52"/>
      <c r="X38" s="52"/>
      <c r="Y38" s="52"/>
      <c r="Z38" s="52"/>
      <c r="AA38" s="52"/>
      <c r="AB38" s="52"/>
      <c r="CC38" s="49"/>
      <c r="CE38" s="50"/>
      <c r="CG38" s="21"/>
      <c r="CL38" s="50"/>
    </row>
    <row r="39" spans="1:90" ht="15" customHeight="1" x14ac:dyDescent="0.35">
      <c r="A39" s="52"/>
      <c r="B39" s="43">
        <v>32</v>
      </c>
      <c r="C39" s="44"/>
      <c r="D39" s="45"/>
      <c r="E39" s="42"/>
      <c r="F39" s="58"/>
      <c r="G39" s="45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">
        <f t="shared" si="1"/>
        <v>0</v>
      </c>
      <c r="T39" s="4">
        <f t="shared" si="4"/>
        <v>0</v>
      </c>
      <c r="U39" s="48">
        <f t="shared" si="2"/>
        <v>0</v>
      </c>
      <c r="V39" s="2">
        <f t="shared" si="5"/>
        <v>0</v>
      </c>
      <c r="W39" s="52"/>
      <c r="X39" s="52"/>
      <c r="Y39" s="52"/>
      <c r="Z39" s="52"/>
      <c r="AA39" s="52"/>
      <c r="AB39" s="52"/>
      <c r="CC39" s="49"/>
      <c r="CE39" s="50"/>
      <c r="CG39" s="21"/>
      <c r="CL39" s="50"/>
    </row>
    <row r="40" spans="1:90" ht="15" customHeight="1" x14ac:dyDescent="0.35">
      <c r="A40" s="52"/>
      <c r="B40" s="43">
        <v>33</v>
      </c>
      <c r="C40" s="44"/>
      <c r="D40" s="45"/>
      <c r="E40" s="42"/>
      <c r="F40" s="58"/>
      <c r="G40" s="45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>
        <f t="shared" si="1"/>
        <v>0</v>
      </c>
      <c r="T40" s="4">
        <f t="shared" si="4"/>
        <v>0</v>
      </c>
      <c r="U40" s="48">
        <f t="shared" si="2"/>
        <v>0</v>
      </c>
      <c r="V40" s="2">
        <f t="shared" si="5"/>
        <v>0</v>
      </c>
      <c r="W40" s="52"/>
      <c r="X40" s="52"/>
      <c r="Y40" s="52"/>
      <c r="Z40" s="52"/>
      <c r="AA40" s="52"/>
      <c r="AB40" s="52"/>
      <c r="CC40" s="49"/>
      <c r="CE40" s="50"/>
      <c r="CG40" s="21"/>
      <c r="CL40" s="50"/>
    </row>
    <row r="41" spans="1:90" ht="15" customHeight="1" x14ac:dyDescent="0.35">
      <c r="A41" s="52"/>
      <c r="B41" s="43">
        <v>34</v>
      </c>
      <c r="C41" s="44"/>
      <c r="D41" s="45"/>
      <c r="E41" s="42"/>
      <c r="F41" s="58"/>
      <c r="G41" s="45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>
        <f t="shared" si="1"/>
        <v>0</v>
      </c>
      <c r="T41" s="4">
        <f t="shared" si="4"/>
        <v>0</v>
      </c>
      <c r="U41" s="48">
        <f t="shared" si="2"/>
        <v>0</v>
      </c>
      <c r="V41" s="2">
        <f t="shared" si="5"/>
        <v>0</v>
      </c>
      <c r="W41" s="52"/>
      <c r="X41" s="52"/>
      <c r="Y41" s="52"/>
      <c r="Z41" s="52"/>
      <c r="AA41" s="52"/>
      <c r="AB41" s="52"/>
      <c r="CC41" s="49"/>
      <c r="CE41" s="50"/>
      <c r="CG41" s="21"/>
      <c r="CL41" s="50"/>
    </row>
    <row r="42" spans="1:90" ht="15" customHeight="1" x14ac:dyDescent="0.35">
      <c r="A42" s="52"/>
      <c r="B42" s="43">
        <v>35</v>
      </c>
      <c r="C42" s="44"/>
      <c r="D42" s="45"/>
      <c r="E42" s="42"/>
      <c r="F42" s="58"/>
      <c r="G42" s="45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>
        <f t="shared" si="1"/>
        <v>0</v>
      </c>
      <c r="T42" s="4">
        <f t="shared" si="4"/>
        <v>0</v>
      </c>
      <c r="U42" s="48">
        <f t="shared" si="2"/>
        <v>0</v>
      </c>
      <c r="V42" s="2">
        <f t="shared" si="5"/>
        <v>0</v>
      </c>
      <c r="W42" s="52"/>
      <c r="X42" s="52"/>
      <c r="Y42" s="52"/>
      <c r="Z42" s="52"/>
      <c r="AA42" s="52"/>
      <c r="AB42" s="52"/>
      <c r="CC42" s="49"/>
      <c r="CE42" s="50"/>
      <c r="CG42" s="21"/>
      <c r="CL42" s="50"/>
    </row>
    <row r="43" spans="1:90" ht="15" customHeight="1" x14ac:dyDescent="0.35">
      <c r="A43" s="52"/>
      <c r="B43" s="43">
        <v>36</v>
      </c>
      <c r="C43" s="44"/>
      <c r="D43" s="45"/>
      <c r="E43" s="42"/>
      <c r="F43" s="58"/>
      <c r="G43" s="45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>
        <f t="shared" si="1"/>
        <v>0</v>
      </c>
      <c r="T43" s="4">
        <f t="shared" si="4"/>
        <v>0</v>
      </c>
      <c r="U43" s="48">
        <f t="shared" si="2"/>
        <v>0</v>
      </c>
      <c r="V43" s="2">
        <f t="shared" si="5"/>
        <v>0</v>
      </c>
      <c r="W43" s="52"/>
      <c r="X43" s="52"/>
      <c r="Y43" s="52"/>
      <c r="Z43" s="52"/>
      <c r="AA43" s="52"/>
      <c r="AB43" s="52"/>
      <c r="CC43" s="49"/>
      <c r="CE43" s="50"/>
      <c r="CG43" s="21"/>
      <c r="CL43" s="50"/>
    </row>
    <row r="44" spans="1:90" ht="15" customHeight="1" x14ac:dyDescent="0.35">
      <c r="A44" s="52"/>
      <c r="B44" s="43">
        <v>37</v>
      </c>
      <c r="C44" s="44"/>
      <c r="D44" s="45"/>
      <c r="E44" s="42"/>
      <c r="F44" s="58"/>
      <c r="G44" s="45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>
        <f t="shared" si="1"/>
        <v>0</v>
      </c>
      <c r="T44" s="4">
        <f t="shared" si="4"/>
        <v>0</v>
      </c>
      <c r="U44" s="48">
        <f t="shared" si="2"/>
        <v>0</v>
      </c>
      <c r="V44" s="2">
        <f t="shared" si="5"/>
        <v>0</v>
      </c>
      <c r="W44" s="52"/>
      <c r="X44" s="52"/>
      <c r="Y44" s="52"/>
      <c r="Z44" s="52"/>
      <c r="AA44" s="52"/>
      <c r="AB44" s="52"/>
      <c r="CC44" s="49"/>
      <c r="CE44" s="50"/>
      <c r="CG44" s="21"/>
      <c r="CL44" s="50"/>
    </row>
    <row r="45" spans="1:90" ht="15" customHeight="1" x14ac:dyDescent="0.35">
      <c r="A45" s="52"/>
      <c r="B45" s="43">
        <v>38</v>
      </c>
      <c r="C45" s="44"/>
      <c r="D45" s="45"/>
      <c r="E45" s="42"/>
      <c r="F45" s="58"/>
      <c r="G45" s="45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>
        <f t="shared" si="1"/>
        <v>0</v>
      </c>
      <c r="T45" s="4">
        <f t="shared" si="4"/>
        <v>0</v>
      </c>
      <c r="U45" s="48">
        <f t="shared" si="2"/>
        <v>0</v>
      </c>
      <c r="V45" s="2">
        <f t="shared" si="5"/>
        <v>0</v>
      </c>
      <c r="W45" s="52"/>
      <c r="X45" s="52"/>
      <c r="Y45" s="52"/>
      <c r="Z45" s="52"/>
      <c r="AA45" s="52"/>
      <c r="AB45" s="52"/>
      <c r="CC45" s="49"/>
      <c r="CE45" s="50"/>
      <c r="CG45" s="21"/>
      <c r="CL45" s="50"/>
    </row>
    <row r="46" spans="1:90" ht="15" customHeight="1" x14ac:dyDescent="0.35">
      <c r="A46" s="52"/>
      <c r="B46" s="43">
        <v>39</v>
      </c>
      <c r="C46" s="44"/>
      <c r="D46" s="45"/>
      <c r="E46" s="42"/>
      <c r="F46" s="58"/>
      <c r="G46" s="45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>
        <f t="shared" si="1"/>
        <v>0</v>
      </c>
      <c r="T46" s="4">
        <f t="shared" si="4"/>
        <v>0</v>
      </c>
      <c r="U46" s="48">
        <f t="shared" si="2"/>
        <v>0</v>
      </c>
      <c r="V46" s="2">
        <f t="shared" si="5"/>
        <v>0</v>
      </c>
      <c r="W46" s="52"/>
      <c r="X46" s="52"/>
      <c r="Y46" s="52"/>
      <c r="Z46" s="52"/>
      <c r="AA46" s="52"/>
      <c r="AB46" s="52"/>
      <c r="CC46" s="49"/>
      <c r="CE46" s="50"/>
      <c r="CG46" s="21"/>
      <c r="CL46" s="50"/>
    </row>
    <row r="47" spans="1:90" ht="15" customHeight="1" x14ac:dyDescent="0.35">
      <c r="A47" s="52"/>
      <c r="B47" s="43">
        <v>40</v>
      </c>
      <c r="C47" s="44"/>
      <c r="D47" s="45"/>
      <c r="E47" s="42"/>
      <c r="F47" s="58"/>
      <c r="G47" s="45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>
        <f t="shared" si="1"/>
        <v>0</v>
      </c>
      <c r="T47" s="4">
        <f t="shared" si="4"/>
        <v>0</v>
      </c>
      <c r="U47" s="48">
        <f t="shared" si="2"/>
        <v>0</v>
      </c>
      <c r="V47" s="2">
        <f t="shared" si="5"/>
        <v>0</v>
      </c>
      <c r="W47" s="52"/>
      <c r="X47" s="52"/>
      <c r="Y47" s="52"/>
      <c r="Z47" s="52"/>
      <c r="AA47" s="52"/>
      <c r="AB47" s="52"/>
      <c r="CC47" s="49"/>
      <c r="CE47" s="50"/>
      <c r="CG47" s="21"/>
      <c r="CL47" s="50"/>
    </row>
    <row r="48" spans="1:90" ht="15" customHeight="1" x14ac:dyDescent="0.35">
      <c r="A48" s="52"/>
      <c r="B48" s="43">
        <v>41</v>
      </c>
      <c r="C48" s="44"/>
      <c r="D48" s="45"/>
      <c r="E48" s="42"/>
      <c r="F48" s="58"/>
      <c r="G48" s="45"/>
      <c r="H48" s="46"/>
      <c r="I48" s="46"/>
      <c r="J48" s="47"/>
      <c r="K48" s="47"/>
      <c r="L48" s="47"/>
      <c r="M48" s="47"/>
      <c r="N48" s="47"/>
      <c r="O48" s="47"/>
      <c r="P48" s="47"/>
      <c r="Q48" s="47"/>
      <c r="R48" s="47"/>
      <c r="S48" s="4">
        <f t="shared" si="1"/>
        <v>0</v>
      </c>
      <c r="T48" s="4">
        <f t="shared" si="4"/>
        <v>0</v>
      </c>
      <c r="U48" s="48">
        <f t="shared" si="2"/>
        <v>0</v>
      </c>
      <c r="V48" s="2">
        <f t="shared" si="5"/>
        <v>0</v>
      </c>
      <c r="W48" s="52"/>
      <c r="X48" s="52"/>
      <c r="Y48" s="52"/>
      <c r="Z48" s="52"/>
      <c r="AA48" s="52"/>
      <c r="AB48" s="52"/>
      <c r="CC48" s="49"/>
      <c r="CE48" s="50"/>
      <c r="CG48" s="21"/>
      <c r="CL48" s="50"/>
    </row>
    <row r="49" spans="1:90" ht="15" customHeight="1" x14ac:dyDescent="0.35">
      <c r="A49" s="52"/>
      <c r="B49" s="43">
        <v>42</v>
      </c>
      <c r="C49" s="44"/>
      <c r="D49" s="45"/>
      <c r="E49" s="42"/>
      <c r="F49" s="58"/>
      <c r="G49" s="45"/>
      <c r="H49" s="46"/>
      <c r="I49" s="46"/>
      <c r="J49" s="47"/>
      <c r="K49" s="47"/>
      <c r="L49" s="47"/>
      <c r="M49" s="47"/>
      <c r="N49" s="47"/>
      <c r="O49" s="47"/>
      <c r="P49" s="47"/>
      <c r="Q49" s="47"/>
      <c r="R49" s="47"/>
      <c r="S49" s="4">
        <f t="shared" si="1"/>
        <v>0</v>
      </c>
      <c r="T49" s="4">
        <f t="shared" si="4"/>
        <v>0</v>
      </c>
      <c r="U49" s="48">
        <f t="shared" si="2"/>
        <v>0</v>
      </c>
      <c r="V49" s="2">
        <f t="shared" si="5"/>
        <v>0</v>
      </c>
      <c r="W49" s="52"/>
      <c r="X49" s="52"/>
      <c r="Y49" s="52"/>
      <c r="Z49" s="52"/>
      <c r="AA49" s="52"/>
      <c r="AB49" s="52"/>
      <c r="CC49" s="49"/>
      <c r="CE49" s="50"/>
      <c r="CG49" s="21"/>
      <c r="CL49" s="50"/>
    </row>
    <row r="50" spans="1:90" ht="15" customHeight="1" x14ac:dyDescent="0.35">
      <c r="A50" s="52"/>
      <c r="B50" s="43">
        <v>43</v>
      </c>
      <c r="C50" s="44"/>
      <c r="D50" s="45"/>
      <c r="E50" s="42"/>
      <c r="F50" s="58"/>
      <c r="G50" s="45"/>
      <c r="H50" s="46"/>
      <c r="I50" s="46"/>
      <c r="J50" s="47"/>
      <c r="K50" s="47"/>
      <c r="L50" s="47"/>
      <c r="M50" s="47"/>
      <c r="N50" s="47"/>
      <c r="O50" s="47"/>
      <c r="P50" s="47"/>
      <c r="Q50" s="47"/>
      <c r="R50" s="47"/>
      <c r="S50" s="4">
        <f t="shared" si="1"/>
        <v>0</v>
      </c>
      <c r="T50" s="4">
        <f t="shared" si="4"/>
        <v>0</v>
      </c>
      <c r="U50" s="48">
        <f t="shared" si="2"/>
        <v>0</v>
      </c>
      <c r="V50" s="2">
        <f t="shared" si="5"/>
        <v>0</v>
      </c>
      <c r="W50" s="52"/>
      <c r="X50" s="52"/>
      <c r="Y50" s="52"/>
      <c r="Z50" s="52"/>
      <c r="AA50" s="52"/>
      <c r="AB50" s="52"/>
      <c r="CC50" s="49"/>
      <c r="CE50" s="50"/>
      <c r="CG50" s="21"/>
      <c r="CL50" s="50"/>
    </row>
    <row r="51" spans="1:90" ht="15" customHeight="1" x14ac:dyDescent="0.35">
      <c r="A51" s="52"/>
      <c r="B51" s="43">
        <v>44</v>
      </c>
      <c r="C51" s="44"/>
      <c r="D51" s="45"/>
      <c r="E51" s="42"/>
      <c r="F51" s="58"/>
      <c r="G51" s="45"/>
      <c r="H51" s="46"/>
      <c r="I51" s="46"/>
      <c r="J51" s="47"/>
      <c r="K51" s="47"/>
      <c r="L51" s="47"/>
      <c r="M51" s="47"/>
      <c r="N51" s="47"/>
      <c r="O51" s="47"/>
      <c r="P51" s="47"/>
      <c r="Q51" s="47"/>
      <c r="R51" s="47"/>
      <c r="S51" s="4">
        <f t="shared" si="1"/>
        <v>0</v>
      </c>
      <c r="T51" s="4">
        <f t="shared" si="4"/>
        <v>0</v>
      </c>
      <c r="U51" s="48">
        <f t="shared" si="2"/>
        <v>0</v>
      </c>
      <c r="V51" s="2">
        <f t="shared" si="5"/>
        <v>0</v>
      </c>
      <c r="W51" s="52"/>
      <c r="X51" s="52"/>
      <c r="Y51" s="52"/>
      <c r="Z51" s="52"/>
      <c r="AA51" s="52"/>
      <c r="AB51" s="52"/>
      <c r="CC51" s="49"/>
      <c r="CE51" s="50"/>
      <c r="CG51" s="21"/>
      <c r="CL51" s="50"/>
    </row>
    <row r="52" spans="1:90" ht="15" customHeight="1" x14ac:dyDescent="0.35">
      <c r="A52" s="52"/>
      <c r="B52" s="43">
        <v>45</v>
      </c>
      <c r="C52" s="44"/>
      <c r="D52" s="45"/>
      <c r="E52" s="42"/>
      <c r="F52" s="58"/>
      <c r="G52" s="45"/>
      <c r="H52" s="46"/>
      <c r="I52" s="46"/>
      <c r="J52" s="47"/>
      <c r="K52" s="47"/>
      <c r="L52" s="47"/>
      <c r="M52" s="47"/>
      <c r="N52" s="47"/>
      <c r="O52" s="47"/>
      <c r="P52" s="47"/>
      <c r="Q52" s="47"/>
      <c r="R52" s="47"/>
      <c r="S52" s="4">
        <f t="shared" si="1"/>
        <v>0</v>
      </c>
      <c r="T52" s="4">
        <f t="shared" si="4"/>
        <v>0</v>
      </c>
      <c r="U52" s="48">
        <f t="shared" si="2"/>
        <v>0</v>
      </c>
      <c r="V52" s="2">
        <f t="shared" si="5"/>
        <v>0</v>
      </c>
      <c r="W52" s="52"/>
      <c r="X52" s="52"/>
      <c r="Y52" s="52"/>
      <c r="Z52" s="52"/>
      <c r="AA52" s="52"/>
      <c r="AB52" s="52"/>
      <c r="CC52" s="49"/>
      <c r="CE52" s="50"/>
      <c r="CG52" s="21"/>
      <c r="CL52" s="50"/>
    </row>
    <row r="53" spans="1:90" ht="15" customHeight="1" x14ac:dyDescent="0.35">
      <c r="A53" s="52"/>
      <c r="B53" s="43">
        <v>46</v>
      </c>
      <c r="C53" s="44"/>
      <c r="D53" s="45"/>
      <c r="E53" s="42"/>
      <c r="F53" s="58"/>
      <c r="G53" s="45"/>
      <c r="H53" s="46"/>
      <c r="I53" s="46"/>
      <c r="J53" s="47"/>
      <c r="K53" s="47"/>
      <c r="L53" s="47"/>
      <c r="M53" s="47"/>
      <c r="N53" s="47"/>
      <c r="O53" s="47"/>
      <c r="P53" s="47"/>
      <c r="Q53" s="47"/>
      <c r="R53" s="47"/>
      <c r="S53" s="4">
        <f t="shared" si="1"/>
        <v>0</v>
      </c>
      <c r="T53" s="4">
        <f t="shared" si="4"/>
        <v>0</v>
      </c>
      <c r="U53" s="48">
        <f t="shared" si="2"/>
        <v>0</v>
      </c>
      <c r="V53" s="2">
        <f t="shared" si="5"/>
        <v>0</v>
      </c>
      <c r="W53" s="52"/>
      <c r="X53" s="52"/>
      <c r="Y53" s="52"/>
      <c r="Z53" s="52"/>
      <c r="AA53" s="52"/>
      <c r="AB53" s="52"/>
      <c r="CC53" s="49"/>
      <c r="CE53" s="50"/>
      <c r="CG53" s="21"/>
      <c r="CL53" s="50"/>
    </row>
    <row r="54" spans="1:90" ht="15" customHeight="1" x14ac:dyDescent="0.35">
      <c r="A54" s="52"/>
      <c r="B54" s="43">
        <v>47</v>
      </c>
      <c r="C54" s="44"/>
      <c r="D54" s="45"/>
      <c r="E54" s="42"/>
      <c r="F54" s="58"/>
      <c r="G54" s="45"/>
      <c r="H54" s="46"/>
      <c r="I54" s="46"/>
      <c r="J54" s="47"/>
      <c r="K54" s="47"/>
      <c r="L54" s="47"/>
      <c r="M54" s="47"/>
      <c r="N54" s="47"/>
      <c r="O54" s="47"/>
      <c r="P54" s="47"/>
      <c r="Q54" s="47"/>
      <c r="R54" s="47"/>
      <c r="S54" s="4">
        <f t="shared" si="1"/>
        <v>0</v>
      </c>
      <c r="T54" s="4">
        <f t="shared" si="4"/>
        <v>0</v>
      </c>
      <c r="U54" s="48">
        <f t="shared" si="2"/>
        <v>0</v>
      </c>
      <c r="V54" s="2">
        <f t="shared" si="5"/>
        <v>0</v>
      </c>
      <c r="W54" s="52"/>
      <c r="X54" s="52"/>
      <c r="Y54" s="52"/>
      <c r="Z54" s="52"/>
      <c r="AA54" s="52"/>
      <c r="AB54" s="52"/>
      <c r="CC54" s="49"/>
      <c r="CE54" s="50"/>
      <c r="CG54" s="21"/>
      <c r="CL54" s="50"/>
    </row>
    <row r="55" spans="1:90" ht="15" customHeight="1" x14ac:dyDescent="0.35">
      <c r="A55" s="52"/>
      <c r="B55" s="43">
        <v>48</v>
      </c>
      <c r="C55" s="44"/>
      <c r="D55" s="45"/>
      <c r="E55" s="42"/>
      <c r="F55" s="58"/>
      <c r="G55" s="45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">
        <f t="shared" si="1"/>
        <v>0</v>
      </c>
      <c r="T55" s="4">
        <f t="shared" si="4"/>
        <v>0</v>
      </c>
      <c r="U55" s="48">
        <f t="shared" si="2"/>
        <v>0</v>
      </c>
      <c r="V55" s="2">
        <f t="shared" si="5"/>
        <v>0</v>
      </c>
      <c r="W55" s="52"/>
      <c r="X55" s="52"/>
      <c r="Y55" s="52"/>
      <c r="Z55" s="52"/>
      <c r="AA55" s="52"/>
      <c r="AB55" s="52"/>
      <c r="CC55" s="49"/>
      <c r="CE55" s="50"/>
      <c r="CG55" s="21"/>
      <c r="CL55" s="50"/>
    </row>
    <row r="56" spans="1:90" ht="15" customHeight="1" x14ac:dyDescent="0.35">
      <c r="A56" s="52"/>
      <c r="B56" s="43">
        <v>49</v>
      </c>
      <c r="C56" s="44"/>
      <c r="D56" s="45"/>
      <c r="E56" s="42"/>
      <c r="F56" s="58"/>
      <c r="G56" s="45"/>
      <c r="H56" s="46"/>
      <c r="I56" s="46"/>
      <c r="J56" s="47"/>
      <c r="K56" s="47"/>
      <c r="L56" s="47"/>
      <c r="M56" s="47"/>
      <c r="N56" s="47"/>
      <c r="O56" s="47"/>
      <c r="P56" s="47"/>
      <c r="Q56" s="47"/>
      <c r="R56" s="47"/>
      <c r="S56" s="4">
        <f t="shared" si="1"/>
        <v>0</v>
      </c>
      <c r="T56" s="4">
        <f t="shared" si="4"/>
        <v>0</v>
      </c>
      <c r="U56" s="48">
        <f t="shared" si="2"/>
        <v>0</v>
      </c>
      <c r="V56" s="2">
        <f t="shared" si="5"/>
        <v>0</v>
      </c>
      <c r="W56" s="52"/>
      <c r="X56" s="52"/>
      <c r="Y56" s="52"/>
      <c r="Z56" s="52"/>
      <c r="AA56" s="52"/>
      <c r="AB56" s="52"/>
      <c r="CC56" s="49"/>
      <c r="CE56" s="50"/>
      <c r="CG56" s="21"/>
      <c r="CL56" s="50"/>
    </row>
    <row r="57" spans="1:90" ht="15" customHeight="1" x14ac:dyDescent="0.35">
      <c r="A57" s="52"/>
      <c r="B57" s="43">
        <v>50</v>
      </c>
      <c r="C57" s="44"/>
      <c r="D57" s="45"/>
      <c r="E57" s="42"/>
      <c r="F57" s="58"/>
      <c r="G57" s="45"/>
      <c r="H57" s="46"/>
      <c r="I57" s="46"/>
      <c r="J57" s="47"/>
      <c r="K57" s="47"/>
      <c r="L57" s="47"/>
      <c r="M57" s="47"/>
      <c r="N57" s="47"/>
      <c r="O57" s="47"/>
      <c r="P57" s="47"/>
      <c r="Q57" s="47"/>
      <c r="R57" s="47"/>
      <c r="S57" s="4">
        <f t="shared" si="1"/>
        <v>0</v>
      </c>
      <c r="T57" s="4">
        <f t="shared" si="4"/>
        <v>0</v>
      </c>
      <c r="U57" s="48">
        <f t="shared" si="2"/>
        <v>0</v>
      </c>
      <c r="V57" s="2">
        <f t="shared" si="5"/>
        <v>0</v>
      </c>
      <c r="W57" s="52"/>
      <c r="X57" s="52"/>
      <c r="Y57" s="52"/>
      <c r="Z57" s="52"/>
      <c r="AA57" s="52"/>
      <c r="AB57" s="52"/>
      <c r="CC57" s="49"/>
      <c r="CE57" s="50"/>
      <c r="CG57" s="21"/>
      <c r="CL57" s="50"/>
    </row>
    <row r="58" spans="1:90" ht="15" customHeight="1" x14ac:dyDescent="0.35">
      <c r="A58" s="52"/>
      <c r="B58" s="43">
        <v>51</v>
      </c>
      <c r="C58" s="44"/>
      <c r="D58" s="45"/>
      <c r="E58" s="42"/>
      <c r="F58" s="58"/>
      <c r="G58" s="45"/>
      <c r="H58" s="46"/>
      <c r="I58" s="46"/>
      <c r="J58" s="47"/>
      <c r="K58" s="47"/>
      <c r="L58" s="47"/>
      <c r="M58" s="47"/>
      <c r="N58" s="47"/>
      <c r="O58" s="47"/>
      <c r="P58" s="47"/>
      <c r="Q58" s="47"/>
      <c r="R58" s="47"/>
      <c r="S58" s="4">
        <f t="shared" si="1"/>
        <v>0</v>
      </c>
      <c r="T58" s="4">
        <f t="shared" si="4"/>
        <v>0</v>
      </c>
      <c r="U58" s="48">
        <f t="shared" si="2"/>
        <v>0</v>
      </c>
      <c r="V58" s="2">
        <f t="shared" si="5"/>
        <v>0</v>
      </c>
      <c r="W58" s="52"/>
      <c r="X58" s="52"/>
      <c r="Y58" s="52"/>
      <c r="Z58" s="52"/>
      <c r="AA58" s="52"/>
      <c r="AB58" s="52"/>
      <c r="CC58" s="49"/>
      <c r="CE58" s="50"/>
      <c r="CG58" s="21"/>
      <c r="CL58" s="50"/>
    </row>
    <row r="59" spans="1:90" ht="15" customHeight="1" x14ac:dyDescent="0.35">
      <c r="A59" s="52"/>
      <c r="B59" s="43">
        <v>52</v>
      </c>
      <c r="C59" s="44"/>
      <c r="D59" s="45"/>
      <c r="E59" s="42"/>
      <c r="F59" s="58"/>
      <c r="G59" s="45"/>
      <c r="H59" s="46"/>
      <c r="I59" s="46"/>
      <c r="J59" s="47"/>
      <c r="K59" s="47"/>
      <c r="L59" s="47"/>
      <c r="M59" s="47"/>
      <c r="N59" s="47"/>
      <c r="O59" s="47"/>
      <c r="P59" s="47"/>
      <c r="Q59" s="47"/>
      <c r="R59" s="47"/>
      <c r="S59" s="4">
        <f t="shared" si="1"/>
        <v>0</v>
      </c>
      <c r="T59" s="4">
        <f t="shared" si="4"/>
        <v>0</v>
      </c>
      <c r="U59" s="48">
        <f t="shared" si="2"/>
        <v>0</v>
      </c>
      <c r="V59" s="2">
        <f t="shared" si="5"/>
        <v>0</v>
      </c>
      <c r="W59" s="52"/>
      <c r="X59" s="52"/>
      <c r="Y59" s="52"/>
      <c r="Z59" s="52"/>
      <c r="AA59" s="52"/>
      <c r="AB59" s="52"/>
      <c r="CC59" s="49"/>
      <c r="CE59" s="50"/>
      <c r="CG59" s="21"/>
      <c r="CL59" s="50"/>
    </row>
    <row r="60" spans="1:90" ht="15" customHeight="1" x14ac:dyDescent="0.35">
      <c r="A60" s="52"/>
      <c r="B60" s="43">
        <v>53</v>
      </c>
      <c r="C60" s="44"/>
      <c r="D60" s="45"/>
      <c r="E60" s="42"/>
      <c r="F60" s="58"/>
      <c r="G60" s="45"/>
      <c r="H60" s="46"/>
      <c r="I60" s="46"/>
      <c r="J60" s="47"/>
      <c r="K60" s="47"/>
      <c r="L60" s="47"/>
      <c r="M60" s="47"/>
      <c r="N60" s="47"/>
      <c r="O60" s="47"/>
      <c r="P60" s="47"/>
      <c r="Q60" s="47"/>
      <c r="R60" s="47"/>
      <c r="S60" s="4">
        <f t="shared" si="1"/>
        <v>0</v>
      </c>
      <c r="T60" s="4">
        <f t="shared" si="4"/>
        <v>0</v>
      </c>
      <c r="U60" s="48">
        <f t="shared" si="2"/>
        <v>0</v>
      </c>
      <c r="V60" s="2">
        <f t="shared" si="5"/>
        <v>0</v>
      </c>
      <c r="W60" s="52"/>
      <c r="X60" s="52"/>
      <c r="Y60" s="52"/>
      <c r="Z60" s="52"/>
      <c r="AA60" s="52"/>
      <c r="AB60" s="52"/>
      <c r="CC60" s="49"/>
      <c r="CE60" s="50"/>
      <c r="CG60" s="21"/>
      <c r="CL60" s="50"/>
    </row>
    <row r="61" spans="1:90" ht="15" customHeight="1" x14ac:dyDescent="0.35">
      <c r="A61" s="52"/>
      <c r="B61" s="43">
        <v>54</v>
      </c>
      <c r="C61" s="44"/>
      <c r="D61" s="45"/>
      <c r="E61" s="42"/>
      <c r="F61" s="58"/>
      <c r="G61" s="45"/>
      <c r="H61" s="46"/>
      <c r="I61" s="46"/>
      <c r="J61" s="47"/>
      <c r="K61" s="47"/>
      <c r="L61" s="47"/>
      <c r="M61" s="47"/>
      <c r="N61" s="47"/>
      <c r="O61" s="47"/>
      <c r="P61" s="47"/>
      <c r="Q61" s="47"/>
      <c r="R61" s="47"/>
      <c r="S61" s="4">
        <f t="shared" si="1"/>
        <v>0</v>
      </c>
      <c r="T61" s="4">
        <f t="shared" si="4"/>
        <v>0</v>
      </c>
      <c r="U61" s="48">
        <f t="shared" si="2"/>
        <v>0</v>
      </c>
      <c r="V61" s="2">
        <f t="shared" si="5"/>
        <v>0</v>
      </c>
      <c r="W61" s="52"/>
      <c r="X61" s="52"/>
      <c r="Y61" s="52"/>
      <c r="Z61" s="52"/>
      <c r="AA61" s="52"/>
      <c r="AB61" s="52"/>
      <c r="CC61" s="49"/>
      <c r="CE61" s="50"/>
      <c r="CG61" s="21"/>
      <c r="CL61" s="50"/>
    </row>
    <row r="62" spans="1:90" ht="15" customHeight="1" x14ac:dyDescent="0.35">
      <c r="A62" s="52"/>
      <c r="B62" s="43">
        <v>55</v>
      </c>
      <c r="C62" s="44"/>
      <c r="D62" s="45"/>
      <c r="E62" s="42"/>
      <c r="F62" s="58"/>
      <c r="G62" s="45"/>
      <c r="H62" s="46"/>
      <c r="I62" s="46"/>
      <c r="J62" s="47"/>
      <c r="K62" s="47"/>
      <c r="L62" s="47"/>
      <c r="M62" s="47"/>
      <c r="N62" s="47"/>
      <c r="O62" s="47"/>
      <c r="P62" s="47"/>
      <c r="Q62" s="47"/>
      <c r="R62" s="47"/>
      <c r="S62" s="4">
        <f t="shared" si="1"/>
        <v>0</v>
      </c>
      <c r="T62" s="4">
        <f t="shared" si="4"/>
        <v>0</v>
      </c>
      <c r="U62" s="48">
        <f t="shared" si="2"/>
        <v>0</v>
      </c>
      <c r="V62" s="2">
        <f t="shared" si="5"/>
        <v>0</v>
      </c>
      <c r="W62" s="52"/>
      <c r="X62" s="52"/>
      <c r="Y62" s="52"/>
      <c r="Z62" s="52"/>
      <c r="AA62" s="52"/>
      <c r="AB62" s="52"/>
      <c r="CC62" s="49"/>
      <c r="CE62" s="50"/>
      <c r="CG62" s="21"/>
      <c r="CL62" s="50"/>
    </row>
    <row r="63" spans="1:90" ht="15" customHeight="1" x14ac:dyDescent="0.35">
      <c r="A63" s="52"/>
      <c r="B63" s="43">
        <v>56</v>
      </c>
      <c r="C63" s="44"/>
      <c r="D63" s="45"/>
      <c r="E63" s="42"/>
      <c r="F63" s="58"/>
      <c r="G63" s="45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">
        <f t="shared" si="1"/>
        <v>0</v>
      </c>
      <c r="T63" s="4">
        <f t="shared" si="4"/>
        <v>0</v>
      </c>
      <c r="U63" s="48">
        <f t="shared" si="2"/>
        <v>0</v>
      </c>
      <c r="V63" s="2">
        <f t="shared" si="5"/>
        <v>0</v>
      </c>
      <c r="W63" s="52"/>
      <c r="X63" s="52"/>
      <c r="Y63" s="52"/>
      <c r="Z63" s="52"/>
      <c r="AA63" s="52"/>
      <c r="AB63" s="52"/>
      <c r="CC63" s="49"/>
      <c r="CE63" s="50"/>
      <c r="CG63" s="21"/>
      <c r="CL63" s="50"/>
    </row>
    <row r="64" spans="1:90" ht="15" customHeight="1" x14ac:dyDescent="0.35">
      <c r="A64" s="52"/>
      <c r="B64" s="43">
        <v>57</v>
      </c>
      <c r="C64" s="44"/>
      <c r="D64" s="45"/>
      <c r="E64" s="42"/>
      <c r="F64" s="58"/>
      <c r="G64" s="45"/>
      <c r="H64" s="46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">
        <f t="shared" si="1"/>
        <v>0</v>
      </c>
      <c r="T64" s="4">
        <f t="shared" si="4"/>
        <v>0</v>
      </c>
      <c r="U64" s="48">
        <f t="shared" si="2"/>
        <v>0</v>
      </c>
      <c r="V64" s="2">
        <f t="shared" si="5"/>
        <v>0</v>
      </c>
      <c r="W64" s="52"/>
      <c r="X64" s="52"/>
      <c r="Y64" s="52"/>
      <c r="Z64" s="52"/>
      <c r="AA64" s="52"/>
      <c r="AB64" s="52"/>
      <c r="CC64" s="49"/>
      <c r="CE64" s="50"/>
      <c r="CG64" s="21"/>
      <c r="CL64" s="50"/>
    </row>
    <row r="65" spans="1:90" ht="15" customHeight="1" x14ac:dyDescent="0.35">
      <c r="A65" s="52"/>
      <c r="B65" s="43">
        <v>58</v>
      </c>
      <c r="C65" s="44"/>
      <c r="D65" s="45"/>
      <c r="E65" s="42"/>
      <c r="F65" s="58"/>
      <c r="G65" s="45"/>
      <c r="H65" s="46"/>
      <c r="I65" s="46"/>
      <c r="J65" s="47"/>
      <c r="K65" s="47"/>
      <c r="L65" s="47"/>
      <c r="M65" s="47"/>
      <c r="N65" s="47"/>
      <c r="O65" s="47"/>
      <c r="P65" s="47"/>
      <c r="Q65" s="47"/>
      <c r="R65" s="47"/>
      <c r="S65" s="4">
        <f t="shared" si="1"/>
        <v>0</v>
      </c>
      <c r="T65" s="4">
        <f t="shared" si="4"/>
        <v>0</v>
      </c>
      <c r="U65" s="48">
        <f t="shared" si="2"/>
        <v>0</v>
      </c>
      <c r="V65" s="2">
        <f t="shared" si="5"/>
        <v>0</v>
      </c>
      <c r="W65" s="52"/>
      <c r="X65" s="52"/>
      <c r="Y65" s="52"/>
      <c r="Z65" s="52"/>
      <c r="AA65" s="52"/>
      <c r="AB65" s="52"/>
      <c r="CC65" s="49"/>
      <c r="CE65" s="50"/>
      <c r="CG65" s="21"/>
      <c r="CL65" s="50"/>
    </row>
    <row r="66" spans="1:90" ht="15" customHeight="1" x14ac:dyDescent="0.35">
      <c r="A66" s="52"/>
      <c r="B66" s="43">
        <v>59</v>
      </c>
      <c r="C66" s="44"/>
      <c r="D66" s="45"/>
      <c r="E66" s="42"/>
      <c r="F66" s="58"/>
      <c r="G66" s="45"/>
      <c r="H66" s="46"/>
      <c r="I66" s="46"/>
      <c r="J66" s="47"/>
      <c r="K66" s="47"/>
      <c r="L66" s="47"/>
      <c r="M66" s="47"/>
      <c r="N66" s="47"/>
      <c r="O66" s="47"/>
      <c r="P66" s="47"/>
      <c r="Q66" s="47"/>
      <c r="R66" s="47"/>
      <c r="S66" s="4">
        <f t="shared" si="1"/>
        <v>0</v>
      </c>
      <c r="T66" s="4">
        <f t="shared" si="4"/>
        <v>0</v>
      </c>
      <c r="U66" s="48">
        <f t="shared" si="2"/>
        <v>0</v>
      </c>
      <c r="V66" s="2">
        <f t="shared" si="5"/>
        <v>0</v>
      </c>
      <c r="W66" s="52"/>
      <c r="X66" s="52"/>
      <c r="Y66" s="52"/>
      <c r="Z66" s="52"/>
      <c r="AA66" s="52"/>
      <c r="AB66" s="52"/>
      <c r="CC66" s="49"/>
      <c r="CE66" s="50"/>
      <c r="CG66" s="21"/>
      <c r="CL66" s="50"/>
    </row>
    <row r="67" spans="1:90" ht="15" customHeight="1" x14ac:dyDescent="0.35">
      <c r="A67" s="52"/>
      <c r="B67" s="43">
        <v>60</v>
      </c>
      <c r="C67" s="44"/>
      <c r="D67" s="45"/>
      <c r="E67" s="42"/>
      <c r="F67" s="58"/>
      <c r="G67" s="45"/>
      <c r="H67" s="46"/>
      <c r="I67" s="46"/>
      <c r="J67" s="47"/>
      <c r="K67" s="47"/>
      <c r="L67" s="47"/>
      <c r="M67" s="47"/>
      <c r="N67" s="47"/>
      <c r="O67" s="47"/>
      <c r="P67" s="47"/>
      <c r="Q67" s="47"/>
      <c r="R67" s="47"/>
      <c r="S67" s="4">
        <f t="shared" si="1"/>
        <v>0</v>
      </c>
      <c r="T67" s="4">
        <f t="shared" si="4"/>
        <v>0</v>
      </c>
      <c r="U67" s="48">
        <f t="shared" si="2"/>
        <v>0</v>
      </c>
      <c r="V67" s="2">
        <f t="shared" si="5"/>
        <v>0</v>
      </c>
      <c r="W67" s="52"/>
      <c r="X67" s="52"/>
      <c r="Y67" s="52"/>
      <c r="Z67" s="52"/>
      <c r="AA67" s="52"/>
      <c r="AB67" s="52"/>
      <c r="CC67" s="49"/>
      <c r="CE67" s="50"/>
      <c r="CG67" s="21"/>
      <c r="CL67" s="50"/>
    </row>
    <row r="68" spans="1:90" ht="15" customHeight="1" x14ac:dyDescent="0.35">
      <c r="A68" s="52"/>
      <c r="B68" s="43">
        <v>61</v>
      </c>
      <c r="C68" s="44"/>
      <c r="D68" s="45"/>
      <c r="E68" s="42"/>
      <c r="F68" s="58"/>
      <c r="G68" s="45"/>
      <c r="H68" s="46"/>
      <c r="I68" s="46"/>
      <c r="J68" s="47"/>
      <c r="K68" s="47"/>
      <c r="L68" s="47"/>
      <c r="M68" s="47"/>
      <c r="N68" s="47"/>
      <c r="O68" s="47"/>
      <c r="P68" s="47"/>
      <c r="Q68" s="47"/>
      <c r="R68" s="47"/>
      <c r="S68" s="4">
        <f t="shared" si="1"/>
        <v>0</v>
      </c>
      <c r="T68" s="4">
        <f t="shared" si="4"/>
        <v>0</v>
      </c>
      <c r="U68" s="48">
        <f t="shared" si="2"/>
        <v>0</v>
      </c>
      <c r="V68" s="2">
        <f t="shared" si="5"/>
        <v>0</v>
      </c>
      <c r="W68" s="52"/>
      <c r="X68" s="52"/>
      <c r="Y68" s="52"/>
      <c r="Z68" s="52"/>
      <c r="AA68" s="52"/>
      <c r="AB68" s="52"/>
      <c r="CC68" s="49"/>
      <c r="CE68" s="50"/>
      <c r="CG68" s="21"/>
      <c r="CL68" s="50"/>
    </row>
    <row r="69" spans="1:90" ht="15" customHeight="1" x14ac:dyDescent="0.35">
      <c r="A69" s="52"/>
      <c r="B69" s="43">
        <v>62</v>
      </c>
      <c r="C69" s="44"/>
      <c r="D69" s="45"/>
      <c r="E69" s="42"/>
      <c r="F69" s="58"/>
      <c r="G69" s="45"/>
      <c r="H69" s="46"/>
      <c r="I69" s="46"/>
      <c r="J69" s="47"/>
      <c r="K69" s="47"/>
      <c r="L69" s="47"/>
      <c r="M69" s="47"/>
      <c r="N69" s="47"/>
      <c r="O69" s="47"/>
      <c r="P69" s="47"/>
      <c r="Q69" s="47"/>
      <c r="R69" s="47"/>
      <c r="S69" s="4">
        <f t="shared" si="1"/>
        <v>0</v>
      </c>
      <c r="T69" s="4">
        <f t="shared" si="4"/>
        <v>0</v>
      </c>
      <c r="U69" s="48">
        <f t="shared" si="2"/>
        <v>0</v>
      </c>
      <c r="V69" s="2">
        <f t="shared" si="5"/>
        <v>0</v>
      </c>
      <c r="W69" s="52"/>
      <c r="X69" s="52"/>
      <c r="Y69" s="52"/>
      <c r="Z69" s="52"/>
      <c r="AA69" s="52"/>
      <c r="AB69" s="52"/>
      <c r="CC69" s="49"/>
      <c r="CE69" s="50"/>
      <c r="CG69" s="21"/>
      <c r="CL69" s="50"/>
    </row>
    <row r="70" spans="1:90" ht="15" customHeight="1" x14ac:dyDescent="0.35">
      <c r="A70" s="52"/>
      <c r="B70" s="43">
        <v>63</v>
      </c>
      <c r="C70" s="44"/>
      <c r="D70" s="45"/>
      <c r="E70" s="42"/>
      <c r="F70" s="58"/>
      <c r="G70" s="45"/>
      <c r="H70" s="46"/>
      <c r="I70" s="46"/>
      <c r="J70" s="47"/>
      <c r="K70" s="47"/>
      <c r="L70" s="47"/>
      <c r="M70" s="47"/>
      <c r="N70" s="47"/>
      <c r="O70" s="47"/>
      <c r="P70" s="47"/>
      <c r="Q70" s="47"/>
      <c r="R70" s="47"/>
      <c r="S70" s="4">
        <f t="shared" si="1"/>
        <v>0</v>
      </c>
      <c r="T70" s="4">
        <f t="shared" si="4"/>
        <v>0</v>
      </c>
      <c r="U70" s="48">
        <f t="shared" si="2"/>
        <v>0</v>
      </c>
      <c r="V70" s="2">
        <f t="shared" si="5"/>
        <v>0</v>
      </c>
      <c r="W70" s="52"/>
      <c r="X70" s="52"/>
      <c r="Y70" s="52"/>
      <c r="Z70" s="52"/>
      <c r="AA70" s="52"/>
      <c r="AB70" s="52"/>
      <c r="CC70" s="49"/>
      <c r="CE70" s="50"/>
      <c r="CG70" s="21"/>
      <c r="CL70" s="50"/>
    </row>
    <row r="71" spans="1:90" ht="15" customHeight="1" x14ac:dyDescent="0.35">
      <c r="A71" s="52"/>
      <c r="B71" s="43">
        <v>64</v>
      </c>
      <c r="C71" s="44"/>
      <c r="D71" s="45"/>
      <c r="E71" s="42"/>
      <c r="F71" s="58"/>
      <c r="G71" s="45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">
        <f t="shared" si="1"/>
        <v>0</v>
      </c>
      <c r="T71" s="4">
        <f t="shared" si="4"/>
        <v>0</v>
      </c>
      <c r="U71" s="48">
        <f t="shared" si="2"/>
        <v>0</v>
      </c>
      <c r="V71" s="2">
        <f t="shared" si="5"/>
        <v>0</v>
      </c>
      <c r="W71" s="52"/>
      <c r="X71" s="52"/>
      <c r="Y71" s="52"/>
      <c r="Z71" s="52"/>
      <c r="AA71" s="52"/>
      <c r="AB71" s="52"/>
      <c r="CC71" s="49"/>
      <c r="CE71" s="50"/>
      <c r="CG71" s="21"/>
      <c r="CL71" s="50"/>
    </row>
    <row r="72" spans="1:90" ht="15" customHeight="1" x14ac:dyDescent="0.35">
      <c r="A72" s="52"/>
      <c r="B72" s="43">
        <v>65</v>
      </c>
      <c r="C72" s="44"/>
      <c r="D72" s="45"/>
      <c r="E72" s="42"/>
      <c r="F72" s="58"/>
      <c r="G72" s="45"/>
      <c r="H72" s="46"/>
      <c r="I72" s="46"/>
      <c r="J72" s="47"/>
      <c r="K72" s="47"/>
      <c r="L72" s="47"/>
      <c r="M72" s="47"/>
      <c r="N72" s="47"/>
      <c r="O72" s="47"/>
      <c r="P72" s="47"/>
      <c r="Q72" s="47"/>
      <c r="R72" s="47"/>
      <c r="S72" s="4">
        <f t="shared" si="1"/>
        <v>0</v>
      </c>
      <c r="T72" s="4">
        <f t="shared" si="4"/>
        <v>0</v>
      </c>
      <c r="U72" s="48">
        <f t="shared" si="2"/>
        <v>0</v>
      </c>
      <c r="V72" s="2">
        <f t="shared" si="5"/>
        <v>0</v>
      </c>
      <c r="W72" s="52"/>
      <c r="X72" s="52"/>
      <c r="Y72" s="52"/>
      <c r="Z72" s="52"/>
      <c r="AA72" s="52"/>
      <c r="AB72" s="52"/>
      <c r="CC72" s="49"/>
      <c r="CE72" s="50"/>
      <c r="CG72" s="21"/>
      <c r="CL72" s="50"/>
    </row>
    <row r="73" spans="1:90" ht="15" customHeight="1" x14ac:dyDescent="0.35">
      <c r="A73" s="52"/>
      <c r="B73" s="43">
        <v>66</v>
      </c>
      <c r="C73" s="44"/>
      <c r="D73" s="45"/>
      <c r="E73" s="42"/>
      <c r="F73" s="58"/>
      <c r="G73" s="45"/>
      <c r="H73" s="46"/>
      <c r="I73" s="46"/>
      <c r="J73" s="47"/>
      <c r="K73" s="47"/>
      <c r="L73" s="47"/>
      <c r="M73" s="47"/>
      <c r="N73" s="47"/>
      <c r="O73" s="47"/>
      <c r="P73" s="47"/>
      <c r="Q73" s="47"/>
      <c r="R73" s="47"/>
      <c r="S73" s="4">
        <f t="shared" ref="S73:S136" si="6">L73+M73+N73+O73+P73-Q73</f>
        <v>0</v>
      </c>
      <c r="T73" s="4">
        <f t="shared" si="4"/>
        <v>0</v>
      </c>
      <c r="U73" s="48">
        <f t="shared" ref="U73:U136" si="7">IFERROR(((H73/I73)*100),0)</f>
        <v>0</v>
      </c>
      <c r="V73" s="2">
        <f t="shared" si="5"/>
        <v>0</v>
      </c>
      <c r="W73" s="52"/>
      <c r="X73" s="52"/>
      <c r="Y73" s="52"/>
      <c r="Z73" s="52"/>
      <c r="AA73" s="52"/>
      <c r="AB73" s="52"/>
      <c r="CC73" s="49"/>
      <c r="CE73" s="50"/>
      <c r="CG73" s="21"/>
      <c r="CL73" s="50"/>
    </row>
    <row r="74" spans="1:90" ht="15" customHeight="1" x14ac:dyDescent="0.35">
      <c r="A74" s="52"/>
      <c r="B74" s="43">
        <v>67</v>
      </c>
      <c r="C74" s="44"/>
      <c r="D74" s="45"/>
      <c r="E74" s="42"/>
      <c r="F74" s="58"/>
      <c r="G74" s="45"/>
      <c r="H74" s="46"/>
      <c r="I74" s="46"/>
      <c r="J74" s="47"/>
      <c r="K74" s="47"/>
      <c r="L74" s="47"/>
      <c r="M74" s="47"/>
      <c r="N74" s="47"/>
      <c r="O74" s="47"/>
      <c r="P74" s="47"/>
      <c r="Q74" s="47"/>
      <c r="R74" s="47"/>
      <c r="S74" s="4">
        <f t="shared" si="6"/>
        <v>0</v>
      </c>
      <c r="T74" s="4">
        <f t="shared" ref="T74:T137" si="8">J74+S74-R74</f>
        <v>0</v>
      </c>
      <c r="U74" s="48">
        <f t="shared" si="7"/>
        <v>0</v>
      </c>
      <c r="V74" s="2">
        <f t="shared" ref="V74:V137" si="9">IFERROR(((T74*U74)/100),0)</f>
        <v>0</v>
      </c>
      <c r="W74" s="52"/>
      <c r="X74" s="52"/>
      <c r="Y74" s="52"/>
      <c r="Z74" s="52"/>
      <c r="AA74" s="52"/>
      <c r="AB74" s="52"/>
      <c r="CC74" s="49"/>
      <c r="CE74" s="50"/>
      <c r="CG74" s="21"/>
      <c r="CL74" s="50"/>
    </row>
    <row r="75" spans="1:90" ht="15" customHeight="1" x14ac:dyDescent="0.35">
      <c r="A75" s="52"/>
      <c r="B75" s="43">
        <v>68</v>
      </c>
      <c r="C75" s="44"/>
      <c r="D75" s="45"/>
      <c r="E75" s="42"/>
      <c r="F75" s="58"/>
      <c r="G75" s="45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">
        <f t="shared" si="6"/>
        <v>0</v>
      </c>
      <c r="T75" s="4">
        <f t="shared" si="8"/>
        <v>0</v>
      </c>
      <c r="U75" s="48">
        <f t="shared" si="7"/>
        <v>0</v>
      </c>
      <c r="V75" s="2">
        <f t="shared" si="9"/>
        <v>0</v>
      </c>
      <c r="W75" s="52"/>
      <c r="X75" s="52"/>
      <c r="Y75" s="52"/>
      <c r="Z75" s="52"/>
      <c r="AA75" s="52"/>
      <c r="AB75" s="52"/>
      <c r="CC75" s="49"/>
      <c r="CE75" s="50"/>
      <c r="CG75" s="21"/>
      <c r="CL75" s="50"/>
    </row>
    <row r="76" spans="1:90" ht="15" customHeight="1" x14ac:dyDescent="0.35">
      <c r="A76" s="52"/>
      <c r="B76" s="43">
        <v>69</v>
      </c>
      <c r="C76" s="44"/>
      <c r="D76" s="45"/>
      <c r="E76" s="42"/>
      <c r="F76" s="58"/>
      <c r="G76" s="45"/>
      <c r="H76" s="46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">
        <f t="shared" si="6"/>
        <v>0</v>
      </c>
      <c r="T76" s="4">
        <f t="shared" si="8"/>
        <v>0</v>
      </c>
      <c r="U76" s="48">
        <f t="shared" si="7"/>
        <v>0</v>
      </c>
      <c r="V76" s="2">
        <f t="shared" si="9"/>
        <v>0</v>
      </c>
      <c r="W76" s="52"/>
      <c r="X76" s="52"/>
      <c r="Y76" s="52"/>
      <c r="Z76" s="52"/>
      <c r="AA76" s="52"/>
      <c r="AB76" s="52"/>
      <c r="CC76" s="49"/>
      <c r="CE76" s="50"/>
      <c r="CG76" s="21"/>
      <c r="CL76" s="50"/>
    </row>
    <row r="77" spans="1:90" ht="15" customHeight="1" x14ac:dyDescent="0.35">
      <c r="A77" s="52"/>
      <c r="B77" s="43">
        <v>70</v>
      </c>
      <c r="C77" s="44"/>
      <c r="D77" s="45"/>
      <c r="E77" s="42"/>
      <c r="F77" s="58"/>
      <c r="G77" s="45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">
        <f t="shared" si="6"/>
        <v>0</v>
      </c>
      <c r="T77" s="4">
        <f t="shared" si="8"/>
        <v>0</v>
      </c>
      <c r="U77" s="48">
        <f t="shared" si="7"/>
        <v>0</v>
      </c>
      <c r="V77" s="2">
        <f t="shared" si="9"/>
        <v>0</v>
      </c>
      <c r="W77" s="52"/>
      <c r="X77" s="52"/>
      <c r="Y77" s="52"/>
      <c r="Z77" s="52"/>
      <c r="AA77" s="52"/>
      <c r="AB77" s="52"/>
      <c r="CC77" s="49"/>
      <c r="CE77" s="50"/>
      <c r="CG77" s="21"/>
      <c r="CL77" s="50"/>
    </row>
    <row r="78" spans="1:90" ht="15" customHeight="1" x14ac:dyDescent="0.35">
      <c r="A78" s="52"/>
      <c r="B78" s="43">
        <v>71</v>
      </c>
      <c r="C78" s="44"/>
      <c r="D78" s="45"/>
      <c r="E78" s="42"/>
      <c r="F78" s="58"/>
      <c r="G78" s="45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">
        <f t="shared" si="6"/>
        <v>0</v>
      </c>
      <c r="T78" s="4">
        <f t="shared" si="8"/>
        <v>0</v>
      </c>
      <c r="U78" s="48">
        <f t="shared" si="7"/>
        <v>0</v>
      </c>
      <c r="V78" s="2">
        <f t="shared" si="9"/>
        <v>0</v>
      </c>
      <c r="W78" s="52"/>
      <c r="X78" s="52"/>
      <c r="Y78" s="52"/>
      <c r="Z78" s="52"/>
      <c r="AA78" s="52"/>
      <c r="AB78" s="52"/>
      <c r="CC78" s="49"/>
      <c r="CE78" s="50"/>
      <c r="CG78" s="21"/>
      <c r="CL78" s="50"/>
    </row>
    <row r="79" spans="1:90" ht="15" customHeight="1" x14ac:dyDescent="0.35">
      <c r="A79" s="52"/>
      <c r="B79" s="43">
        <v>72</v>
      </c>
      <c r="C79" s="44"/>
      <c r="D79" s="45"/>
      <c r="E79" s="42"/>
      <c r="F79" s="58"/>
      <c r="G79" s="45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">
        <f t="shared" si="6"/>
        <v>0</v>
      </c>
      <c r="T79" s="4">
        <f t="shared" si="8"/>
        <v>0</v>
      </c>
      <c r="U79" s="48">
        <f t="shared" si="7"/>
        <v>0</v>
      </c>
      <c r="V79" s="2">
        <f t="shared" si="9"/>
        <v>0</v>
      </c>
      <c r="W79" s="52"/>
      <c r="X79" s="52"/>
      <c r="Y79" s="52"/>
      <c r="Z79" s="52"/>
      <c r="AA79" s="52"/>
      <c r="AB79" s="52"/>
      <c r="CC79" s="49"/>
      <c r="CE79" s="50"/>
      <c r="CG79" s="21"/>
      <c r="CL79" s="50"/>
    </row>
    <row r="80" spans="1:90" ht="15" customHeight="1" x14ac:dyDescent="0.35">
      <c r="A80" s="52"/>
      <c r="B80" s="43">
        <v>73</v>
      </c>
      <c r="C80" s="44"/>
      <c r="D80" s="45"/>
      <c r="E80" s="42"/>
      <c r="F80" s="58"/>
      <c r="G80" s="45"/>
      <c r="H80" s="46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">
        <f t="shared" si="6"/>
        <v>0</v>
      </c>
      <c r="T80" s="4">
        <f t="shared" si="8"/>
        <v>0</v>
      </c>
      <c r="U80" s="48">
        <f t="shared" si="7"/>
        <v>0</v>
      </c>
      <c r="V80" s="2">
        <f t="shared" si="9"/>
        <v>0</v>
      </c>
      <c r="W80" s="52"/>
      <c r="X80" s="52"/>
      <c r="Y80" s="52"/>
      <c r="Z80" s="52"/>
      <c r="AA80" s="52"/>
      <c r="AB80" s="52"/>
      <c r="CC80" s="49"/>
      <c r="CE80" s="50"/>
      <c r="CG80" s="21"/>
      <c r="CL80" s="50"/>
    </row>
    <row r="81" spans="1:90" ht="15" customHeight="1" x14ac:dyDescent="0.35">
      <c r="A81" s="52"/>
      <c r="B81" s="43">
        <v>74</v>
      </c>
      <c r="C81" s="44"/>
      <c r="D81" s="45"/>
      <c r="E81" s="42"/>
      <c r="F81" s="58"/>
      <c r="G81" s="45"/>
      <c r="H81" s="46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">
        <f t="shared" si="6"/>
        <v>0</v>
      </c>
      <c r="T81" s="4">
        <f t="shared" si="8"/>
        <v>0</v>
      </c>
      <c r="U81" s="48">
        <f t="shared" si="7"/>
        <v>0</v>
      </c>
      <c r="V81" s="2">
        <f t="shared" si="9"/>
        <v>0</v>
      </c>
      <c r="W81" s="52"/>
      <c r="X81" s="52"/>
      <c r="Y81" s="52"/>
      <c r="Z81" s="52"/>
      <c r="AA81" s="52"/>
      <c r="AB81" s="52"/>
      <c r="CC81" s="49"/>
      <c r="CE81" s="50"/>
      <c r="CG81" s="21"/>
      <c r="CL81" s="50"/>
    </row>
    <row r="82" spans="1:90" ht="15" customHeight="1" x14ac:dyDescent="0.35">
      <c r="A82" s="52"/>
      <c r="B82" s="43">
        <v>75</v>
      </c>
      <c r="C82" s="44"/>
      <c r="D82" s="45"/>
      <c r="E82" s="42"/>
      <c r="F82" s="58"/>
      <c r="G82" s="45"/>
      <c r="H82" s="46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">
        <f t="shared" si="6"/>
        <v>0</v>
      </c>
      <c r="T82" s="4">
        <f t="shared" si="8"/>
        <v>0</v>
      </c>
      <c r="U82" s="48">
        <f t="shared" si="7"/>
        <v>0</v>
      </c>
      <c r="V82" s="2">
        <f t="shared" si="9"/>
        <v>0</v>
      </c>
      <c r="W82" s="52"/>
      <c r="X82" s="52"/>
      <c r="Y82" s="52"/>
      <c r="Z82" s="52"/>
      <c r="AA82" s="52"/>
      <c r="AB82" s="52"/>
      <c r="CC82" s="49"/>
      <c r="CE82" s="50"/>
      <c r="CG82" s="21"/>
      <c r="CL82" s="50"/>
    </row>
    <row r="83" spans="1:90" ht="15" customHeight="1" x14ac:dyDescent="0.35">
      <c r="A83" s="52"/>
      <c r="B83" s="43">
        <v>76</v>
      </c>
      <c r="C83" s="44"/>
      <c r="D83" s="45"/>
      <c r="E83" s="42"/>
      <c r="F83" s="58"/>
      <c r="G83" s="45"/>
      <c r="H83" s="46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">
        <f t="shared" si="6"/>
        <v>0</v>
      </c>
      <c r="T83" s="4">
        <f t="shared" si="8"/>
        <v>0</v>
      </c>
      <c r="U83" s="48">
        <f t="shared" si="7"/>
        <v>0</v>
      </c>
      <c r="V83" s="2">
        <f t="shared" si="9"/>
        <v>0</v>
      </c>
      <c r="W83" s="52"/>
      <c r="X83" s="52"/>
      <c r="Y83" s="52"/>
      <c r="Z83" s="52"/>
      <c r="AA83" s="52"/>
      <c r="AB83" s="52"/>
      <c r="CC83" s="49"/>
      <c r="CE83" s="50"/>
      <c r="CG83" s="21"/>
      <c r="CL83" s="50"/>
    </row>
    <row r="84" spans="1:90" ht="15" customHeight="1" x14ac:dyDescent="0.35">
      <c r="A84" s="52"/>
      <c r="B84" s="43">
        <v>77</v>
      </c>
      <c r="C84" s="44"/>
      <c r="D84" s="45"/>
      <c r="E84" s="42"/>
      <c r="F84" s="58"/>
      <c r="G84" s="45"/>
      <c r="H84" s="46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">
        <f t="shared" si="6"/>
        <v>0</v>
      </c>
      <c r="T84" s="4">
        <f t="shared" si="8"/>
        <v>0</v>
      </c>
      <c r="U84" s="48">
        <f t="shared" si="7"/>
        <v>0</v>
      </c>
      <c r="V84" s="2">
        <f t="shared" si="9"/>
        <v>0</v>
      </c>
      <c r="W84" s="52"/>
      <c r="X84" s="52"/>
      <c r="Y84" s="52"/>
      <c r="Z84" s="52"/>
      <c r="AA84" s="52"/>
      <c r="AB84" s="52"/>
      <c r="CC84" s="49"/>
      <c r="CE84" s="50"/>
      <c r="CG84" s="21"/>
      <c r="CL84" s="50"/>
    </row>
    <row r="85" spans="1:90" ht="15" customHeight="1" x14ac:dyDescent="0.35">
      <c r="A85" s="52"/>
      <c r="B85" s="43">
        <v>78</v>
      </c>
      <c r="C85" s="44"/>
      <c r="D85" s="45"/>
      <c r="E85" s="42"/>
      <c r="F85" s="58"/>
      <c r="G85" s="45"/>
      <c r="H85" s="46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">
        <f t="shared" si="6"/>
        <v>0</v>
      </c>
      <c r="T85" s="4">
        <f t="shared" si="8"/>
        <v>0</v>
      </c>
      <c r="U85" s="48">
        <f t="shared" si="7"/>
        <v>0</v>
      </c>
      <c r="V85" s="2">
        <f t="shared" si="9"/>
        <v>0</v>
      </c>
      <c r="W85" s="52"/>
      <c r="X85" s="52"/>
      <c r="Y85" s="52"/>
      <c r="Z85" s="52"/>
      <c r="AA85" s="52"/>
      <c r="AB85" s="52"/>
      <c r="CC85" s="49"/>
      <c r="CE85" s="50"/>
      <c r="CG85" s="21"/>
      <c r="CL85" s="50"/>
    </row>
    <row r="86" spans="1:90" ht="15" customHeight="1" x14ac:dyDescent="0.35">
      <c r="A86" s="52"/>
      <c r="B86" s="43">
        <v>79</v>
      </c>
      <c r="C86" s="44"/>
      <c r="D86" s="45"/>
      <c r="E86" s="42"/>
      <c r="F86" s="58"/>
      <c r="G86" s="45"/>
      <c r="H86" s="46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">
        <f t="shared" si="6"/>
        <v>0</v>
      </c>
      <c r="T86" s="4">
        <f t="shared" si="8"/>
        <v>0</v>
      </c>
      <c r="U86" s="48">
        <f t="shared" si="7"/>
        <v>0</v>
      </c>
      <c r="V86" s="2">
        <f t="shared" si="9"/>
        <v>0</v>
      </c>
      <c r="W86" s="52"/>
      <c r="X86" s="52"/>
      <c r="Y86" s="52"/>
      <c r="Z86" s="52"/>
      <c r="AA86" s="52"/>
      <c r="AB86" s="52"/>
      <c r="CC86" s="49"/>
      <c r="CE86" s="50"/>
      <c r="CG86" s="21"/>
      <c r="CL86" s="50"/>
    </row>
    <row r="87" spans="1:90" ht="15" customHeight="1" x14ac:dyDescent="0.35">
      <c r="A87" s="52"/>
      <c r="B87" s="43">
        <v>80</v>
      </c>
      <c r="C87" s="44"/>
      <c r="D87" s="45"/>
      <c r="E87" s="42"/>
      <c r="F87" s="58"/>
      <c r="G87" s="45"/>
      <c r="H87" s="46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">
        <f t="shared" si="6"/>
        <v>0</v>
      </c>
      <c r="T87" s="4">
        <f t="shared" si="8"/>
        <v>0</v>
      </c>
      <c r="U87" s="48">
        <f t="shared" si="7"/>
        <v>0</v>
      </c>
      <c r="V87" s="2">
        <f t="shared" si="9"/>
        <v>0</v>
      </c>
      <c r="W87" s="52"/>
      <c r="X87" s="52"/>
      <c r="Y87" s="52"/>
      <c r="Z87" s="52"/>
      <c r="AA87" s="52"/>
      <c r="AB87" s="52"/>
      <c r="CC87" s="49"/>
      <c r="CE87" s="50"/>
      <c r="CG87" s="21"/>
      <c r="CL87" s="50"/>
    </row>
    <row r="88" spans="1:90" ht="15" customHeight="1" x14ac:dyDescent="0.35">
      <c r="A88" s="52"/>
      <c r="B88" s="43">
        <v>81</v>
      </c>
      <c r="C88" s="44"/>
      <c r="D88" s="45"/>
      <c r="E88" s="42"/>
      <c r="F88" s="58"/>
      <c r="G88" s="45"/>
      <c r="H88" s="46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">
        <f t="shared" si="6"/>
        <v>0</v>
      </c>
      <c r="T88" s="4">
        <f t="shared" si="8"/>
        <v>0</v>
      </c>
      <c r="U88" s="48">
        <f t="shared" si="7"/>
        <v>0</v>
      </c>
      <c r="V88" s="2">
        <f t="shared" si="9"/>
        <v>0</v>
      </c>
      <c r="W88" s="52"/>
      <c r="X88" s="52"/>
      <c r="Y88" s="52"/>
      <c r="Z88" s="52"/>
      <c r="AA88" s="52"/>
      <c r="AB88" s="52"/>
      <c r="CC88" s="49"/>
      <c r="CE88" s="50"/>
      <c r="CG88" s="21"/>
      <c r="CL88" s="50"/>
    </row>
    <row r="89" spans="1:90" ht="15" customHeight="1" x14ac:dyDescent="0.35">
      <c r="A89" s="52"/>
      <c r="B89" s="43">
        <v>82</v>
      </c>
      <c r="C89" s="44"/>
      <c r="D89" s="45"/>
      <c r="E89" s="42"/>
      <c r="F89" s="58"/>
      <c r="G89" s="45"/>
      <c r="H89" s="46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">
        <f t="shared" si="6"/>
        <v>0</v>
      </c>
      <c r="T89" s="4">
        <f t="shared" si="8"/>
        <v>0</v>
      </c>
      <c r="U89" s="5">
        <f t="shared" si="7"/>
        <v>0</v>
      </c>
      <c r="V89" s="2">
        <f t="shared" si="9"/>
        <v>0</v>
      </c>
      <c r="W89" s="52"/>
      <c r="X89" s="52"/>
      <c r="Y89" s="52"/>
      <c r="Z89" s="52"/>
      <c r="AA89" s="52"/>
      <c r="AB89" s="52"/>
      <c r="CC89" s="18" t="str">
        <f t="shared" si="0"/>
        <v/>
      </c>
      <c r="CE89" s="19">
        <f t="shared" si="3"/>
        <v>0</v>
      </c>
      <c r="CG89" s="21"/>
      <c r="CK89" s="51">
        <v>24</v>
      </c>
      <c r="CL89" s="19" t="e">
        <f>IF(#REF!=24,"Teniu 24 línies amb ERRORS: El núm. d'hores setmanals USAP no pot ser superior a les de la jornada total al CET","")</f>
        <v>#REF!</v>
      </c>
    </row>
    <row r="90" spans="1:90" ht="15" customHeight="1" x14ac:dyDescent="0.35">
      <c r="A90" s="52"/>
      <c r="B90" s="43">
        <v>83</v>
      </c>
      <c r="C90" s="44"/>
      <c r="D90" s="45"/>
      <c r="E90" s="42"/>
      <c r="F90" s="58"/>
      <c r="G90" s="45"/>
      <c r="H90" s="46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">
        <f t="shared" si="6"/>
        <v>0</v>
      </c>
      <c r="T90" s="4">
        <f t="shared" si="8"/>
        <v>0</v>
      </c>
      <c r="U90" s="5">
        <f t="shared" si="7"/>
        <v>0</v>
      </c>
      <c r="V90" s="2">
        <f t="shared" si="9"/>
        <v>0</v>
      </c>
      <c r="W90" s="52"/>
      <c r="X90" s="52"/>
      <c r="Y90" s="52"/>
      <c r="Z90" s="52"/>
      <c r="AA90" s="52"/>
      <c r="AB90" s="52"/>
      <c r="CC90" s="18" t="str">
        <f t="shared" si="0"/>
        <v/>
      </c>
      <c r="CE90" s="19">
        <f t="shared" si="3"/>
        <v>0</v>
      </c>
      <c r="CG90" s="21"/>
      <c r="CK90" s="51">
        <v>25</v>
      </c>
      <c r="CL90" s="19" t="e">
        <f>IF(#REF!=25,"Teniu 25 línies amb ERRORS: El núm. d'hores setmanals USAP no pot ser superior a les de la jornada total al CET","")</f>
        <v>#REF!</v>
      </c>
    </row>
    <row r="91" spans="1:90" ht="15" customHeight="1" x14ac:dyDescent="0.35">
      <c r="A91" s="52"/>
      <c r="B91" s="43">
        <v>84</v>
      </c>
      <c r="C91" s="44"/>
      <c r="D91" s="45"/>
      <c r="E91" s="42"/>
      <c r="F91" s="58"/>
      <c r="G91" s="45"/>
      <c r="H91" s="46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">
        <f t="shared" si="6"/>
        <v>0</v>
      </c>
      <c r="T91" s="4">
        <f t="shared" si="8"/>
        <v>0</v>
      </c>
      <c r="U91" s="5">
        <f t="shared" si="7"/>
        <v>0</v>
      </c>
      <c r="V91" s="2">
        <f t="shared" si="9"/>
        <v>0</v>
      </c>
      <c r="W91" s="52"/>
      <c r="X91" s="52"/>
      <c r="Y91" s="52"/>
      <c r="Z91" s="52"/>
      <c r="AA91" s="52"/>
      <c r="AB91" s="52"/>
      <c r="CC91" s="18" t="str">
        <f t="shared" si="0"/>
        <v/>
      </c>
      <c r="CE91" s="19">
        <f t="shared" si="3"/>
        <v>0</v>
      </c>
      <c r="CG91" s="21"/>
      <c r="CK91" s="51">
        <v>26</v>
      </c>
      <c r="CL91" s="19" t="e">
        <f>IF(#REF!=26,"Teniu 26 línies amb ERRORS: El núm. d'hores setmanals USAP no pot ser superior a les de la jornada total al CET","")</f>
        <v>#REF!</v>
      </c>
    </row>
    <row r="92" spans="1:90" ht="15" customHeight="1" x14ac:dyDescent="0.35">
      <c r="A92" s="52"/>
      <c r="B92" s="43">
        <v>85</v>
      </c>
      <c r="C92" s="44"/>
      <c r="D92" s="45"/>
      <c r="E92" s="42"/>
      <c r="F92" s="58"/>
      <c r="G92" s="45"/>
      <c r="H92" s="46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">
        <f t="shared" si="6"/>
        <v>0</v>
      </c>
      <c r="T92" s="4">
        <f t="shared" si="8"/>
        <v>0</v>
      </c>
      <c r="U92" s="5">
        <f t="shared" si="7"/>
        <v>0</v>
      </c>
      <c r="V92" s="2">
        <f t="shared" si="9"/>
        <v>0</v>
      </c>
      <c r="W92" s="52"/>
      <c r="X92" s="52"/>
      <c r="Y92" s="52"/>
      <c r="Z92" s="52"/>
      <c r="AA92" s="52"/>
      <c r="AB92" s="52"/>
      <c r="CC92" s="18" t="str">
        <f t="shared" si="0"/>
        <v/>
      </c>
      <c r="CE92" s="19">
        <f t="shared" si="3"/>
        <v>0</v>
      </c>
      <c r="CG92" s="21"/>
      <c r="CK92" s="51">
        <v>27</v>
      </c>
      <c r="CL92" s="19" t="e">
        <f>IF(#REF!=27,"Teniu 27 línies amb ERRORS: El núm. d'hores setmanals USAP no pot ser superior a les de la jornada total al CET","")</f>
        <v>#REF!</v>
      </c>
    </row>
    <row r="93" spans="1:90" ht="15" customHeight="1" x14ac:dyDescent="0.35">
      <c r="A93" s="52"/>
      <c r="B93" s="43">
        <v>86</v>
      </c>
      <c r="C93" s="44"/>
      <c r="D93" s="45"/>
      <c r="E93" s="42"/>
      <c r="F93" s="58"/>
      <c r="G93" s="45"/>
      <c r="H93" s="46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">
        <f t="shared" si="6"/>
        <v>0</v>
      </c>
      <c r="T93" s="4">
        <f t="shared" si="8"/>
        <v>0</v>
      </c>
      <c r="U93" s="5">
        <f t="shared" si="7"/>
        <v>0</v>
      </c>
      <c r="V93" s="2">
        <f t="shared" si="9"/>
        <v>0</v>
      </c>
      <c r="W93" s="52"/>
      <c r="X93" s="52"/>
      <c r="Y93" s="52"/>
      <c r="Z93" s="52"/>
      <c r="AA93" s="52"/>
      <c r="AB93" s="52"/>
      <c r="CC93" s="18" t="str">
        <f t="shared" si="0"/>
        <v/>
      </c>
      <c r="CE93" s="19">
        <f t="shared" si="3"/>
        <v>0</v>
      </c>
      <c r="CG93" s="21"/>
      <c r="CK93" s="51">
        <v>28</v>
      </c>
      <c r="CL93" s="19" t="e">
        <f>IF(#REF!=28,"Teniu 28 línies amb ERRORS: El núm. d'hores setmanals USAP no pot ser superior a les de la jornada total al CET","")</f>
        <v>#REF!</v>
      </c>
    </row>
    <row r="94" spans="1:90" ht="15" customHeight="1" x14ac:dyDescent="0.35">
      <c r="A94" s="52"/>
      <c r="B94" s="43">
        <v>87</v>
      </c>
      <c r="C94" s="44"/>
      <c r="D94" s="45"/>
      <c r="E94" s="42"/>
      <c r="F94" s="58"/>
      <c r="G94" s="45"/>
      <c r="H94" s="46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">
        <f t="shared" si="6"/>
        <v>0</v>
      </c>
      <c r="T94" s="4">
        <f t="shared" si="8"/>
        <v>0</v>
      </c>
      <c r="U94" s="5">
        <f t="shared" si="7"/>
        <v>0</v>
      </c>
      <c r="V94" s="2">
        <f t="shared" si="9"/>
        <v>0</v>
      </c>
      <c r="W94" s="52"/>
      <c r="X94" s="52"/>
      <c r="Y94" s="52"/>
      <c r="Z94" s="52"/>
      <c r="AA94" s="52"/>
      <c r="AB94" s="52"/>
      <c r="CC94" s="18" t="str">
        <f t="shared" si="0"/>
        <v/>
      </c>
      <c r="CE94" s="19">
        <f t="shared" si="3"/>
        <v>0</v>
      </c>
      <c r="CG94" s="21"/>
      <c r="CK94" s="51">
        <v>29</v>
      </c>
      <c r="CL94" s="19" t="e">
        <f>IF(#REF!=29,"Teniu 29 línies amb ERRORS: El núm. d'hores setmanals USAP no pot ser superior a les de la jornada total al CET","")</f>
        <v>#REF!</v>
      </c>
    </row>
    <row r="95" spans="1:90" ht="15" customHeight="1" x14ac:dyDescent="0.35">
      <c r="A95" s="52"/>
      <c r="B95" s="43">
        <v>88</v>
      </c>
      <c r="C95" s="44"/>
      <c r="D95" s="45"/>
      <c r="E95" s="42"/>
      <c r="F95" s="58"/>
      <c r="G95" s="45"/>
      <c r="H95" s="46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">
        <f t="shared" si="6"/>
        <v>0</v>
      </c>
      <c r="T95" s="4">
        <f t="shared" si="8"/>
        <v>0</v>
      </c>
      <c r="U95" s="48">
        <f t="shared" si="7"/>
        <v>0</v>
      </c>
      <c r="V95" s="2">
        <f t="shared" si="9"/>
        <v>0</v>
      </c>
      <c r="W95" s="52"/>
      <c r="X95" s="52"/>
      <c r="Y95" s="52"/>
      <c r="Z95" s="52"/>
      <c r="AA95" s="52"/>
      <c r="AB95" s="52"/>
      <c r="CC95" s="49"/>
      <c r="CE95" s="50"/>
      <c r="CG95" s="21"/>
      <c r="CL95" s="50"/>
    </row>
    <row r="96" spans="1:90" ht="15" customHeight="1" x14ac:dyDescent="0.35">
      <c r="A96" s="52"/>
      <c r="B96" s="43">
        <v>89</v>
      </c>
      <c r="C96" s="44"/>
      <c r="D96" s="45"/>
      <c r="E96" s="42"/>
      <c r="F96" s="58"/>
      <c r="G96" s="45"/>
      <c r="H96" s="46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">
        <f t="shared" si="6"/>
        <v>0</v>
      </c>
      <c r="T96" s="4">
        <f t="shared" si="8"/>
        <v>0</v>
      </c>
      <c r="U96" s="48">
        <f t="shared" si="7"/>
        <v>0</v>
      </c>
      <c r="V96" s="2">
        <f t="shared" si="9"/>
        <v>0</v>
      </c>
      <c r="W96" s="52"/>
      <c r="X96" s="52"/>
      <c r="Y96" s="52"/>
      <c r="Z96" s="52"/>
      <c r="AA96" s="52"/>
      <c r="AB96" s="52"/>
      <c r="CC96" s="49"/>
      <c r="CE96" s="50"/>
      <c r="CG96" s="21"/>
      <c r="CL96" s="50"/>
    </row>
    <row r="97" spans="1:90" ht="15" customHeight="1" x14ac:dyDescent="0.35">
      <c r="A97" s="52"/>
      <c r="B97" s="43">
        <v>90</v>
      </c>
      <c r="C97" s="44"/>
      <c r="D97" s="45"/>
      <c r="E97" s="42"/>
      <c r="F97" s="58"/>
      <c r="G97" s="45"/>
      <c r="H97" s="46"/>
      <c r="I97" s="46"/>
      <c r="J97" s="47"/>
      <c r="K97" s="47"/>
      <c r="L97" s="47"/>
      <c r="M97" s="47"/>
      <c r="N97" s="47"/>
      <c r="O97" s="47"/>
      <c r="P97" s="47"/>
      <c r="Q97" s="47"/>
      <c r="R97" s="47"/>
      <c r="S97" s="4">
        <f t="shared" si="6"/>
        <v>0</v>
      </c>
      <c r="T97" s="4">
        <f t="shared" si="8"/>
        <v>0</v>
      </c>
      <c r="U97" s="48">
        <f t="shared" si="7"/>
        <v>0</v>
      </c>
      <c r="V97" s="2">
        <f t="shared" si="9"/>
        <v>0</v>
      </c>
      <c r="W97" s="52"/>
      <c r="X97" s="52"/>
      <c r="Y97" s="52"/>
      <c r="Z97" s="52"/>
      <c r="AA97" s="52"/>
      <c r="AB97" s="52"/>
      <c r="CC97" s="49"/>
      <c r="CE97" s="50"/>
      <c r="CG97" s="21"/>
      <c r="CL97" s="50"/>
    </row>
    <row r="98" spans="1:90" ht="15" customHeight="1" x14ac:dyDescent="0.35">
      <c r="A98" s="52"/>
      <c r="B98" s="43">
        <v>91</v>
      </c>
      <c r="C98" s="44"/>
      <c r="D98" s="45"/>
      <c r="E98" s="42"/>
      <c r="F98" s="58"/>
      <c r="G98" s="45"/>
      <c r="H98" s="46"/>
      <c r="I98" s="46"/>
      <c r="J98" s="47"/>
      <c r="K98" s="47"/>
      <c r="L98" s="47"/>
      <c r="M98" s="47"/>
      <c r="N98" s="47"/>
      <c r="O98" s="47"/>
      <c r="P98" s="47"/>
      <c r="Q98" s="47"/>
      <c r="R98" s="47"/>
      <c r="S98" s="4">
        <f t="shared" si="6"/>
        <v>0</v>
      </c>
      <c r="T98" s="4">
        <f t="shared" si="8"/>
        <v>0</v>
      </c>
      <c r="U98" s="48">
        <f t="shared" si="7"/>
        <v>0</v>
      </c>
      <c r="V98" s="2">
        <f t="shared" si="9"/>
        <v>0</v>
      </c>
      <c r="W98" s="52"/>
      <c r="X98" s="52"/>
      <c r="Y98" s="52"/>
      <c r="Z98" s="52"/>
      <c r="AA98" s="52"/>
      <c r="AB98" s="52"/>
      <c r="CC98" s="49"/>
      <c r="CE98" s="50"/>
      <c r="CG98" s="21"/>
      <c r="CL98" s="50"/>
    </row>
    <row r="99" spans="1:90" ht="15" customHeight="1" x14ac:dyDescent="0.35">
      <c r="A99" s="52"/>
      <c r="B99" s="43">
        <v>92</v>
      </c>
      <c r="C99" s="44"/>
      <c r="D99" s="45"/>
      <c r="E99" s="42"/>
      <c r="F99" s="58"/>
      <c r="G99" s="45"/>
      <c r="H99" s="46"/>
      <c r="I99" s="46"/>
      <c r="J99" s="47"/>
      <c r="K99" s="47"/>
      <c r="L99" s="47"/>
      <c r="M99" s="47"/>
      <c r="N99" s="47"/>
      <c r="O99" s="47"/>
      <c r="P99" s="47"/>
      <c r="Q99" s="47"/>
      <c r="R99" s="47"/>
      <c r="S99" s="4">
        <f t="shared" si="6"/>
        <v>0</v>
      </c>
      <c r="T99" s="4">
        <f t="shared" si="8"/>
        <v>0</v>
      </c>
      <c r="U99" s="48">
        <f t="shared" si="7"/>
        <v>0</v>
      </c>
      <c r="V99" s="2">
        <f t="shared" si="9"/>
        <v>0</v>
      </c>
      <c r="W99" s="52"/>
      <c r="X99" s="52"/>
      <c r="Y99" s="52"/>
      <c r="Z99" s="52"/>
      <c r="AA99" s="52"/>
      <c r="AB99" s="52"/>
      <c r="CC99" s="49"/>
      <c r="CE99" s="50"/>
      <c r="CG99" s="21"/>
      <c r="CL99" s="50"/>
    </row>
    <row r="100" spans="1:90" ht="15" customHeight="1" x14ac:dyDescent="0.35">
      <c r="A100" s="52"/>
      <c r="B100" s="43">
        <v>93</v>
      </c>
      <c r="C100" s="44"/>
      <c r="D100" s="45"/>
      <c r="E100" s="42"/>
      <c r="F100" s="58"/>
      <c r="G100" s="45"/>
      <c r="H100" s="46"/>
      <c r="I100" s="46"/>
      <c r="J100" s="47"/>
      <c r="K100" s="47"/>
      <c r="L100" s="47"/>
      <c r="M100" s="47"/>
      <c r="N100" s="47"/>
      <c r="O100" s="47"/>
      <c r="P100" s="47"/>
      <c r="Q100" s="47"/>
      <c r="R100" s="47"/>
      <c r="S100" s="4">
        <f t="shared" si="6"/>
        <v>0</v>
      </c>
      <c r="T100" s="4">
        <f t="shared" si="8"/>
        <v>0</v>
      </c>
      <c r="U100" s="48">
        <f t="shared" si="7"/>
        <v>0</v>
      </c>
      <c r="V100" s="2">
        <f t="shared" si="9"/>
        <v>0</v>
      </c>
      <c r="W100" s="52"/>
      <c r="X100" s="52"/>
      <c r="Y100" s="52"/>
      <c r="Z100" s="52"/>
      <c r="AA100" s="52"/>
      <c r="AB100" s="52"/>
      <c r="CC100" s="49"/>
      <c r="CE100" s="50"/>
      <c r="CG100" s="21"/>
      <c r="CL100" s="50"/>
    </row>
    <row r="101" spans="1:90" ht="15" customHeight="1" x14ac:dyDescent="0.35">
      <c r="A101" s="52"/>
      <c r="B101" s="43">
        <v>94</v>
      </c>
      <c r="C101" s="44"/>
      <c r="D101" s="45"/>
      <c r="E101" s="42"/>
      <c r="F101" s="58"/>
      <c r="G101" s="45"/>
      <c r="H101" s="46"/>
      <c r="I101" s="46"/>
      <c r="J101" s="47"/>
      <c r="K101" s="47"/>
      <c r="L101" s="47"/>
      <c r="M101" s="47"/>
      <c r="N101" s="47"/>
      <c r="O101" s="47"/>
      <c r="P101" s="47"/>
      <c r="Q101" s="47"/>
      <c r="R101" s="47"/>
      <c r="S101" s="4">
        <f t="shared" si="6"/>
        <v>0</v>
      </c>
      <c r="T101" s="4">
        <f t="shared" si="8"/>
        <v>0</v>
      </c>
      <c r="U101" s="48">
        <f t="shared" si="7"/>
        <v>0</v>
      </c>
      <c r="V101" s="2">
        <f t="shared" si="9"/>
        <v>0</v>
      </c>
      <c r="W101" s="52"/>
      <c r="X101" s="52"/>
      <c r="Y101" s="52"/>
      <c r="Z101" s="52"/>
      <c r="AA101" s="52"/>
      <c r="AB101" s="52"/>
      <c r="CC101" s="49"/>
      <c r="CE101" s="50"/>
      <c r="CG101" s="21"/>
      <c r="CL101" s="50"/>
    </row>
    <row r="102" spans="1:90" ht="15" customHeight="1" x14ac:dyDescent="0.35">
      <c r="A102" s="52"/>
      <c r="B102" s="43">
        <v>95</v>
      </c>
      <c r="C102" s="44"/>
      <c r="D102" s="45"/>
      <c r="E102" s="42"/>
      <c r="F102" s="58"/>
      <c r="G102" s="45"/>
      <c r="H102" s="46"/>
      <c r="I102" s="46"/>
      <c r="J102" s="47"/>
      <c r="K102" s="47"/>
      <c r="L102" s="47"/>
      <c r="M102" s="47"/>
      <c r="N102" s="47"/>
      <c r="O102" s="47"/>
      <c r="P102" s="47"/>
      <c r="Q102" s="47"/>
      <c r="R102" s="47"/>
      <c r="S102" s="4">
        <f t="shared" si="6"/>
        <v>0</v>
      </c>
      <c r="T102" s="4">
        <f t="shared" si="8"/>
        <v>0</v>
      </c>
      <c r="U102" s="48">
        <f t="shared" si="7"/>
        <v>0</v>
      </c>
      <c r="V102" s="2">
        <f t="shared" si="9"/>
        <v>0</v>
      </c>
      <c r="W102" s="52"/>
      <c r="X102" s="52"/>
      <c r="Y102" s="52"/>
      <c r="Z102" s="52"/>
      <c r="AA102" s="52"/>
      <c r="AB102" s="52"/>
      <c r="CC102" s="49"/>
      <c r="CE102" s="50"/>
      <c r="CG102" s="21"/>
      <c r="CL102" s="50"/>
    </row>
    <row r="103" spans="1:90" ht="15" customHeight="1" x14ac:dyDescent="0.35">
      <c r="A103" s="52"/>
      <c r="B103" s="43">
        <v>96</v>
      </c>
      <c r="C103" s="44"/>
      <c r="D103" s="45"/>
      <c r="E103" s="42"/>
      <c r="F103" s="58"/>
      <c r="G103" s="45"/>
      <c r="H103" s="46"/>
      <c r="I103" s="46"/>
      <c r="J103" s="47"/>
      <c r="K103" s="47"/>
      <c r="L103" s="47"/>
      <c r="M103" s="47"/>
      <c r="N103" s="47"/>
      <c r="O103" s="47"/>
      <c r="P103" s="47"/>
      <c r="Q103" s="47"/>
      <c r="R103" s="47"/>
      <c r="S103" s="4">
        <f t="shared" si="6"/>
        <v>0</v>
      </c>
      <c r="T103" s="4">
        <f t="shared" si="8"/>
        <v>0</v>
      </c>
      <c r="U103" s="48">
        <f t="shared" si="7"/>
        <v>0</v>
      </c>
      <c r="V103" s="2">
        <f t="shared" si="9"/>
        <v>0</v>
      </c>
      <c r="W103" s="52"/>
      <c r="X103" s="52"/>
      <c r="Y103" s="52"/>
      <c r="Z103" s="52"/>
      <c r="AA103" s="52"/>
      <c r="AB103" s="52"/>
      <c r="CC103" s="49"/>
      <c r="CE103" s="50"/>
      <c r="CG103" s="21"/>
      <c r="CL103" s="50"/>
    </row>
    <row r="104" spans="1:90" ht="15" customHeight="1" x14ac:dyDescent="0.35">
      <c r="A104" s="52"/>
      <c r="B104" s="43">
        <v>97</v>
      </c>
      <c r="C104" s="44"/>
      <c r="D104" s="45"/>
      <c r="E104" s="42"/>
      <c r="F104" s="58"/>
      <c r="G104" s="45"/>
      <c r="H104" s="46"/>
      <c r="I104" s="46"/>
      <c r="J104" s="47"/>
      <c r="K104" s="47"/>
      <c r="L104" s="47"/>
      <c r="M104" s="47"/>
      <c r="N104" s="47"/>
      <c r="O104" s="47"/>
      <c r="P104" s="47"/>
      <c r="Q104" s="47"/>
      <c r="R104" s="47"/>
      <c r="S104" s="4">
        <f t="shared" si="6"/>
        <v>0</v>
      </c>
      <c r="T104" s="4">
        <f t="shared" si="8"/>
        <v>0</v>
      </c>
      <c r="U104" s="48">
        <f t="shared" si="7"/>
        <v>0</v>
      </c>
      <c r="V104" s="2">
        <f t="shared" si="9"/>
        <v>0</v>
      </c>
      <c r="W104" s="52"/>
      <c r="X104" s="52"/>
      <c r="Y104" s="52"/>
      <c r="Z104" s="52"/>
      <c r="AA104" s="52"/>
      <c r="AB104" s="52"/>
      <c r="CC104" s="49"/>
      <c r="CE104" s="50"/>
      <c r="CG104" s="21"/>
      <c r="CL104" s="50"/>
    </row>
    <row r="105" spans="1:90" ht="15" customHeight="1" x14ac:dyDescent="0.35">
      <c r="A105" s="52"/>
      <c r="B105" s="43">
        <v>98</v>
      </c>
      <c r="C105" s="44"/>
      <c r="D105" s="45"/>
      <c r="E105" s="42"/>
      <c r="F105" s="58"/>
      <c r="G105" s="45"/>
      <c r="H105" s="46"/>
      <c r="I105" s="46"/>
      <c r="J105" s="47"/>
      <c r="K105" s="47"/>
      <c r="L105" s="47"/>
      <c r="M105" s="47"/>
      <c r="N105" s="47"/>
      <c r="O105" s="47"/>
      <c r="P105" s="47"/>
      <c r="Q105" s="47"/>
      <c r="R105" s="47"/>
      <c r="S105" s="4">
        <f t="shared" si="6"/>
        <v>0</v>
      </c>
      <c r="T105" s="4">
        <f t="shared" si="8"/>
        <v>0</v>
      </c>
      <c r="U105" s="48">
        <f t="shared" si="7"/>
        <v>0</v>
      </c>
      <c r="V105" s="2">
        <f t="shared" si="9"/>
        <v>0</v>
      </c>
      <c r="W105" s="52"/>
      <c r="X105" s="52"/>
      <c r="Y105" s="52"/>
      <c r="Z105" s="52"/>
      <c r="AA105" s="52"/>
      <c r="AB105" s="52"/>
      <c r="CC105" s="49"/>
      <c r="CE105" s="50"/>
      <c r="CG105" s="21"/>
      <c r="CL105" s="50"/>
    </row>
    <row r="106" spans="1:90" ht="15" customHeight="1" x14ac:dyDescent="0.35">
      <c r="A106" s="52"/>
      <c r="B106" s="43">
        <v>99</v>
      </c>
      <c r="C106" s="44"/>
      <c r="D106" s="45"/>
      <c r="E106" s="42"/>
      <c r="F106" s="58"/>
      <c r="G106" s="45"/>
      <c r="H106" s="46"/>
      <c r="I106" s="46"/>
      <c r="J106" s="47"/>
      <c r="K106" s="47"/>
      <c r="L106" s="47"/>
      <c r="M106" s="47"/>
      <c r="N106" s="47"/>
      <c r="O106" s="47"/>
      <c r="P106" s="47"/>
      <c r="Q106" s="47"/>
      <c r="R106" s="47"/>
      <c r="S106" s="4">
        <f t="shared" si="6"/>
        <v>0</v>
      </c>
      <c r="T106" s="4">
        <f t="shared" si="8"/>
        <v>0</v>
      </c>
      <c r="U106" s="48">
        <f t="shared" si="7"/>
        <v>0</v>
      </c>
      <c r="V106" s="2">
        <f t="shared" si="9"/>
        <v>0</v>
      </c>
      <c r="W106" s="52"/>
      <c r="X106" s="52"/>
      <c r="Y106" s="52"/>
      <c r="Z106" s="52"/>
      <c r="AA106" s="52"/>
      <c r="AB106" s="52"/>
      <c r="CC106" s="49"/>
      <c r="CE106" s="50"/>
      <c r="CG106" s="21"/>
      <c r="CL106" s="50"/>
    </row>
    <row r="107" spans="1:90" ht="15" customHeight="1" x14ac:dyDescent="0.35">
      <c r="A107" s="52"/>
      <c r="B107" s="43">
        <v>100</v>
      </c>
      <c r="C107" s="44"/>
      <c r="D107" s="45"/>
      <c r="E107" s="42"/>
      <c r="F107" s="58"/>
      <c r="G107" s="45"/>
      <c r="H107" s="46"/>
      <c r="I107" s="46"/>
      <c r="J107" s="47"/>
      <c r="K107" s="47"/>
      <c r="L107" s="47"/>
      <c r="M107" s="47"/>
      <c r="N107" s="47"/>
      <c r="O107" s="47"/>
      <c r="P107" s="47"/>
      <c r="Q107" s="47"/>
      <c r="R107" s="47"/>
      <c r="S107" s="4">
        <f t="shared" si="6"/>
        <v>0</v>
      </c>
      <c r="T107" s="4">
        <f t="shared" si="8"/>
        <v>0</v>
      </c>
      <c r="U107" s="48">
        <f t="shared" si="7"/>
        <v>0</v>
      </c>
      <c r="V107" s="2">
        <f t="shared" si="9"/>
        <v>0</v>
      </c>
      <c r="W107" s="52"/>
      <c r="X107" s="52"/>
      <c r="Y107" s="52"/>
      <c r="Z107" s="52"/>
      <c r="AA107" s="52"/>
      <c r="AB107" s="52"/>
      <c r="CC107" s="49"/>
      <c r="CE107" s="50"/>
      <c r="CG107" s="21"/>
      <c r="CL107" s="50"/>
    </row>
    <row r="108" spans="1:90" ht="15" customHeight="1" x14ac:dyDescent="0.35">
      <c r="A108" s="52"/>
      <c r="B108" s="43">
        <v>101</v>
      </c>
      <c r="C108" s="44"/>
      <c r="D108" s="45"/>
      <c r="E108" s="42"/>
      <c r="F108" s="58"/>
      <c r="G108" s="45"/>
      <c r="H108" s="46"/>
      <c r="I108" s="46"/>
      <c r="J108" s="47"/>
      <c r="K108" s="47"/>
      <c r="L108" s="47"/>
      <c r="M108" s="47"/>
      <c r="N108" s="47"/>
      <c r="O108" s="47"/>
      <c r="P108" s="47"/>
      <c r="Q108" s="47"/>
      <c r="R108" s="47"/>
      <c r="S108" s="4">
        <f t="shared" si="6"/>
        <v>0</v>
      </c>
      <c r="T108" s="4">
        <f t="shared" si="8"/>
        <v>0</v>
      </c>
      <c r="U108" s="48">
        <f t="shared" si="7"/>
        <v>0</v>
      </c>
      <c r="V108" s="2">
        <f t="shared" si="9"/>
        <v>0</v>
      </c>
      <c r="W108" s="52"/>
      <c r="X108" s="52"/>
      <c r="Y108" s="52"/>
      <c r="Z108" s="52"/>
      <c r="AA108" s="52"/>
      <c r="AB108" s="52"/>
      <c r="CC108" s="49"/>
      <c r="CE108" s="50"/>
      <c r="CG108" s="21"/>
      <c r="CL108" s="50"/>
    </row>
    <row r="109" spans="1:90" ht="15" customHeight="1" x14ac:dyDescent="0.35">
      <c r="A109" s="52"/>
      <c r="B109" s="43">
        <v>102</v>
      </c>
      <c r="C109" s="44"/>
      <c r="D109" s="45"/>
      <c r="E109" s="42"/>
      <c r="F109" s="58"/>
      <c r="G109" s="45"/>
      <c r="H109" s="46"/>
      <c r="I109" s="46"/>
      <c r="J109" s="47"/>
      <c r="K109" s="47"/>
      <c r="L109" s="47"/>
      <c r="M109" s="47"/>
      <c r="N109" s="47"/>
      <c r="O109" s="47"/>
      <c r="P109" s="47"/>
      <c r="Q109" s="47"/>
      <c r="R109" s="47"/>
      <c r="S109" s="4">
        <f t="shared" si="6"/>
        <v>0</v>
      </c>
      <c r="T109" s="4">
        <f t="shared" si="8"/>
        <v>0</v>
      </c>
      <c r="U109" s="48">
        <f t="shared" si="7"/>
        <v>0</v>
      </c>
      <c r="V109" s="2">
        <f t="shared" si="9"/>
        <v>0</v>
      </c>
      <c r="W109" s="52"/>
      <c r="X109" s="52"/>
      <c r="Y109" s="52"/>
      <c r="Z109" s="52"/>
      <c r="AA109" s="52"/>
      <c r="AB109" s="52"/>
      <c r="CC109" s="49"/>
      <c r="CE109" s="50"/>
      <c r="CG109" s="21"/>
      <c r="CL109" s="50"/>
    </row>
    <row r="110" spans="1:90" ht="15" customHeight="1" x14ac:dyDescent="0.35">
      <c r="A110" s="52"/>
      <c r="B110" s="43">
        <v>103</v>
      </c>
      <c r="C110" s="44"/>
      <c r="D110" s="45"/>
      <c r="E110" s="42"/>
      <c r="F110" s="58"/>
      <c r="G110" s="45"/>
      <c r="H110" s="46"/>
      <c r="I110" s="46"/>
      <c r="J110" s="47"/>
      <c r="K110" s="47"/>
      <c r="L110" s="47"/>
      <c r="M110" s="47"/>
      <c r="N110" s="47"/>
      <c r="O110" s="47"/>
      <c r="P110" s="47"/>
      <c r="Q110" s="47"/>
      <c r="R110" s="47"/>
      <c r="S110" s="4">
        <f t="shared" si="6"/>
        <v>0</v>
      </c>
      <c r="T110" s="4">
        <f t="shared" si="8"/>
        <v>0</v>
      </c>
      <c r="U110" s="48">
        <f t="shared" si="7"/>
        <v>0</v>
      </c>
      <c r="V110" s="2">
        <f t="shared" si="9"/>
        <v>0</v>
      </c>
      <c r="W110" s="52"/>
      <c r="X110" s="52"/>
      <c r="Y110" s="52"/>
      <c r="Z110" s="52"/>
      <c r="AA110" s="52"/>
      <c r="AB110" s="52"/>
      <c r="CC110" s="49"/>
      <c r="CE110" s="50"/>
      <c r="CG110" s="21"/>
      <c r="CL110" s="50"/>
    </row>
    <row r="111" spans="1:90" ht="15" customHeight="1" x14ac:dyDescent="0.35">
      <c r="A111" s="52"/>
      <c r="B111" s="43">
        <v>104</v>
      </c>
      <c r="C111" s="44"/>
      <c r="D111" s="45"/>
      <c r="E111" s="42"/>
      <c r="F111" s="58"/>
      <c r="G111" s="45"/>
      <c r="H111" s="46"/>
      <c r="I111" s="46"/>
      <c r="J111" s="47"/>
      <c r="K111" s="47"/>
      <c r="L111" s="47"/>
      <c r="M111" s="47"/>
      <c r="N111" s="47"/>
      <c r="O111" s="47"/>
      <c r="P111" s="47"/>
      <c r="Q111" s="47"/>
      <c r="R111" s="47"/>
      <c r="S111" s="4">
        <f t="shared" si="6"/>
        <v>0</v>
      </c>
      <c r="T111" s="4">
        <f t="shared" si="8"/>
        <v>0</v>
      </c>
      <c r="U111" s="48">
        <f t="shared" si="7"/>
        <v>0</v>
      </c>
      <c r="V111" s="2">
        <f t="shared" si="9"/>
        <v>0</v>
      </c>
      <c r="W111" s="52"/>
      <c r="X111" s="52"/>
      <c r="Y111" s="52"/>
      <c r="Z111" s="52"/>
      <c r="AA111" s="52"/>
      <c r="AB111" s="52"/>
      <c r="CC111" s="49"/>
      <c r="CE111" s="50"/>
      <c r="CG111" s="21"/>
      <c r="CL111" s="50"/>
    </row>
    <row r="112" spans="1:90" ht="15" customHeight="1" x14ac:dyDescent="0.35">
      <c r="A112" s="52"/>
      <c r="B112" s="43">
        <v>105</v>
      </c>
      <c r="C112" s="44"/>
      <c r="D112" s="45"/>
      <c r="E112" s="42"/>
      <c r="F112" s="58"/>
      <c r="G112" s="45"/>
      <c r="H112" s="46"/>
      <c r="I112" s="46"/>
      <c r="J112" s="47"/>
      <c r="K112" s="47"/>
      <c r="L112" s="47"/>
      <c r="M112" s="47"/>
      <c r="N112" s="47"/>
      <c r="O112" s="47"/>
      <c r="P112" s="47"/>
      <c r="Q112" s="47"/>
      <c r="R112" s="47"/>
      <c r="S112" s="4">
        <f t="shared" si="6"/>
        <v>0</v>
      </c>
      <c r="T112" s="4">
        <f t="shared" si="8"/>
        <v>0</v>
      </c>
      <c r="U112" s="48">
        <f t="shared" si="7"/>
        <v>0</v>
      </c>
      <c r="V112" s="2">
        <f t="shared" si="9"/>
        <v>0</v>
      </c>
      <c r="W112" s="52"/>
      <c r="X112" s="52"/>
      <c r="Y112" s="52"/>
      <c r="Z112" s="52"/>
      <c r="AA112" s="52"/>
      <c r="AB112" s="52"/>
      <c r="CC112" s="49"/>
      <c r="CE112" s="50"/>
      <c r="CG112" s="21"/>
      <c r="CL112" s="50"/>
    </row>
    <row r="113" spans="1:90" ht="15" customHeight="1" x14ac:dyDescent="0.35">
      <c r="A113" s="52"/>
      <c r="B113" s="43">
        <v>106</v>
      </c>
      <c r="C113" s="44"/>
      <c r="D113" s="45"/>
      <c r="E113" s="42"/>
      <c r="F113" s="58"/>
      <c r="G113" s="45"/>
      <c r="H113" s="46"/>
      <c r="I113" s="46"/>
      <c r="J113" s="47"/>
      <c r="K113" s="47"/>
      <c r="L113" s="47"/>
      <c r="M113" s="47"/>
      <c r="N113" s="47"/>
      <c r="O113" s="47"/>
      <c r="P113" s="47"/>
      <c r="Q113" s="47"/>
      <c r="R113" s="47"/>
      <c r="S113" s="4">
        <f t="shared" si="6"/>
        <v>0</v>
      </c>
      <c r="T113" s="4">
        <f t="shared" si="8"/>
        <v>0</v>
      </c>
      <c r="U113" s="48">
        <f t="shared" si="7"/>
        <v>0</v>
      </c>
      <c r="V113" s="2">
        <f t="shared" si="9"/>
        <v>0</v>
      </c>
      <c r="W113" s="52"/>
      <c r="X113" s="52"/>
      <c r="Y113" s="52"/>
      <c r="Z113" s="52"/>
      <c r="AA113" s="52"/>
      <c r="AB113" s="52"/>
      <c r="CC113" s="49"/>
      <c r="CE113" s="50"/>
      <c r="CG113" s="21"/>
      <c r="CL113" s="50"/>
    </row>
    <row r="114" spans="1:90" ht="15" customHeight="1" x14ac:dyDescent="0.35">
      <c r="A114" s="52"/>
      <c r="B114" s="43">
        <v>107</v>
      </c>
      <c r="C114" s="44"/>
      <c r="D114" s="45"/>
      <c r="E114" s="42"/>
      <c r="F114" s="58"/>
      <c r="G114" s="45"/>
      <c r="H114" s="46"/>
      <c r="I114" s="46"/>
      <c r="J114" s="47"/>
      <c r="K114" s="47"/>
      <c r="L114" s="47"/>
      <c r="M114" s="47"/>
      <c r="N114" s="47"/>
      <c r="O114" s="47"/>
      <c r="P114" s="47"/>
      <c r="Q114" s="47"/>
      <c r="R114" s="47"/>
      <c r="S114" s="4">
        <f t="shared" si="6"/>
        <v>0</v>
      </c>
      <c r="T114" s="4">
        <f t="shared" si="8"/>
        <v>0</v>
      </c>
      <c r="U114" s="48">
        <f t="shared" si="7"/>
        <v>0</v>
      </c>
      <c r="V114" s="2">
        <f t="shared" si="9"/>
        <v>0</v>
      </c>
      <c r="W114" s="52"/>
      <c r="X114" s="52"/>
      <c r="Y114" s="52"/>
      <c r="Z114" s="52"/>
      <c r="AA114" s="52"/>
      <c r="AB114" s="52"/>
      <c r="CC114" s="49"/>
      <c r="CE114" s="50"/>
      <c r="CG114" s="21"/>
      <c r="CL114" s="50"/>
    </row>
    <row r="115" spans="1:90" ht="15" customHeight="1" x14ac:dyDescent="0.35">
      <c r="A115" s="52"/>
      <c r="B115" s="43">
        <v>108</v>
      </c>
      <c r="C115" s="44"/>
      <c r="D115" s="45"/>
      <c r="E115" s="42"/>
      <c r="F115" s="58"/>
      <c r="G115" s="45"/>
      <c r="H115" s="46"/>
      <c r="I115" s="46"/>
      <c r="J115" s="47"/>
      <c r="K115" s="47"/>
      <c r="L115" s="47"/>
      <c r="M115" s="47"/>
      <c r="N115" s="47"/>
      <c r="O115" s="47"/>
      <c r="P115" s="47"/>
      <c r="Q115" s="47"/>
      <c r="R115" s="47"/>
      <c r="S115" s="4">
        <f t="shared" si="6"/>
        <v>0</v>
      </c>
      <c r="T115" s="4">
        <f t="shared" si="8"/>
        <v>0</v>
      </c>
      <c r="U115" s="48">
        <f t="shared" si="7"/>
        <v>0</v>
      </c>
      <c r="V115" s="2">
        <f t="shared" si="9"/>
        <v>0</v>
      </c>
      <c r="W115" s="52"/>
      <c r="X115" s="52"/>
      <c r="Y115" s="52"/>
      <c r="Z115" s="52"/>
      <c r="AA115" s="52"/>
      <c r="AB115" s="52"/>
      <c r="CC115" s="49"/>
      <c r="CE115" s="50"/>
      <c r="CG115" s="21"/>
      <c r="CL115" s="50"/>
    </row>
    <row r="116" spans="1:90" ht="15" customHeight="1" x14ac:dyDescent="0.35">
      <c r="A116" s="52"/>
      <c r="B116" s="43">
        <v>109</v>
      </c>
      <c r="C116" s="44"/>
      <c r="D116" s="45"/>
      <c r="E116" s="42"/>
      <c r="F116" s="58"/>
      <c r="G116" s="45"/>
      <c r="H116" s="46"/>
      <c r="I116" s="46"/>
      <c r="J116" s="47"/>
      <c r="K116" s="47"/>
      <c r="L116" s="47"/>
      <c r="M116" s="47"/>
      <c r="N116" s="47"/>
      <c r="O116" s="47"/>
      <c r="P116" s="47"/>
      <c r="Q116" s="47"/>
      <c r="R116" s="47"/>
      <c r="S116" s="4">
        <f t="shared" si="6"/>
        <v>0</v>
      </c>
      <c r="T116" s="4">
        <f t="shared" si="8"/>
        <v>0</v>
      </c>
      <c r="U116" s="48">
        <f t="shared" si="7"/>
        <v>0</v>
      </c>
      <c r="V116" s="2">
        <f t="shared" si="9"/>
        <v>0</v>
      </c>
      <c r="W116" s="52"/>
      <c r="X116" s="52"/>
      <c r="Y116" s="52"/>
      <c r="Z116" s="52"/>
      <c r="AA116" s="52"/>
      <c r="AB116" s="52"/>
      <c r="CC116" s="49"/>
      <c r="CE116" s="50"/>
      <c r="CG116" s="21"/>
      <c r="CL116" s="50"/>
    </row>
    <row r="117" spans="1:90" ht="15" customHeight="1" x14ac:dyDescent="0.35">
      <c r="A117" s="52"/>
      <c r="B117" s="43">
        <v>110</v>
      </c>
      <c r="C117" s="44"/>
      <c r="D117" s="45"/>
      <c r="E117" s="42"/>
      <c r="F117" s="58"/>
      <c r="G117" s="45"/>
      <c r="H117" s="46"/>
      <c r="I117" s="46"/>
      <c r="J117" s="47"/>
      <c r="K117" s="47"/>
      <c r="L117" s="47"/>
      <c r="M117" s="47"/>
      <c r="N117" s="47"/>
      <c r="O117" s="47"/>
      <c r="P117" s="47"/>
      <c r="Q117" s="47"/>
      <c r="R117" s="47"/>
      <c r="S117" s="4">
        <f t="shared" si="6"/>
        <v>0</v>
      </c>
      <c r="T117" s="4">
        <f t="shared" si="8"/>
        <v>0</v>
      </c>
      <c r="U117" s="48">
        <f t="shared" si="7"/>
        <v>0</v>
      </c>
      <c r="V117" s="2">
        <f t="shared" si="9"/>
        <v>0</v>
      </c>
      <c r="W117" s="52"/>
      <c r="X117" s="52"/>
      <c r="Y117" s="52"/>
      <c r="Z117" s="52"/>
      <c r="AA117" s="52"/>
      <c r="AB117" s="52"/>
      <c r="CC117" s="49"/>
      <c r="CE117" s="50"/>
      <c r="CG117" s="21"/>
      <c r="CL117" s="50"/>
    </row>
    <row r="118" spans="1:90" ht="15" customHeight="1" x14ac:dyDescent="0.35">
      <c r="A118" s="52"/>
      <c r="B118" s="43">
        <v>111</v>
      </c>
      <c r="C118" s="44"/>
      <c r="D118" s="45"/>
      <c r="E118" s="42"/>
      <c r="F118" s="58"/>
      <c r="G118" s="45"/>
      <c r="H118" s="46"/>
      <c r="I118" s="46"/>
      <c r="J118" s="47"/>
      <c r="K118" s="47"/>
      <c r="L118" s="47"/>
      <c r="M118" s="47"/>
      <c r="N118" s="47"/>
      <c r="O118" s="47"/>
      <c r="P118" s="47"/>
      <c r="Q118" s="47"/>
      <c r="R118" s="47"/>
      <c r="S118" s="4">
        <f t="shared" si="6"/>
        <v>0</v>
      </c>
      <c r="T118" s="4">
        <f t="shared" si="8"/>
        <v>0</v>
      </c>
      <c r="U118" s="48">
        <f t="shared" si="7"/>
        <v>0</v>
      </c>
      <c r="V118" s="2">
        <f t="shared" si="9"/>
        <v>0</v>
      </c>
      <c r="W118" s="52"/>
      <c r="X118" s="52"/>
      <c r="Y118" s="52"/>
      <c r="Z118" s="52"/>
      <c r="AA118" s="52"/>
      <c r="AB118" s="52"/>
      <c r="CC118" s="49"/>
      <c r="CE118" s="50"/>
      <c r="CG118" s="21"/>
      <c r="CL118" s="50"/>
    </row>
    <row r="119" spans="1:90" ht="15" customHeight="1" x14ac:dyDescent="0.35">
      <c r="A119" s="52"/>
      <c r="B119" s="43">
        <v>112</v>
      </c>
      <c r="C119" s="44"/>
      <c r="D119" s="45"/>
      <c r="E119" s="42"/>
      <c r="F119" s="58"/>
      <c r="G119" s="45"/>
      <c r="H119" s="46"/>
      <c r="I119" s="46"/>
      <c r="J119" s="47"/>
      <c r="K119" s="47"/>
      <c r="L119" s="47"/>
      <c r="M119" s="47"/>
      <c r="N119" s="47"/>
      <c r="O119" s="47"/>
      <c r="P119" s="47"/>
      <c r="Q119" s="47"/>
      <c r="R119" s="47"/>
      <c r="S119" s="4">
        <f t="shared" si="6"/>
        <v>0</v>
      </c>
      <c r="T119" s="4">
        <f t="shared" si="8"/>
        <v>0</v>
      </c>
      <c r="U119" s="48">
        <f t="shared" si="7"/>
        <v>0</v>
      </c>
      <c r="V119" s="2">
        <f t="shared" si="9"/>
        <v>0</v>
      </c>
      <c r="W119" s="52"/>
      <c r="X119" s="52"/>
      <c r="Y119" s="52"/>
      <c r="Z119" s="52"/>
      <c r="AA119" s="52"/>
      <c r="AB119" s="52"/>
      <c r="CC119" s="49"/>
      <c r="CE119" s="50"/>
      <c r="CG119" s="21"/>
      <c r="CL119" s="50"/>
    </row>
    <row r="120" spans="1:90" ht="15" customHeight="1" x14ac:dyDescent="0.35">
      <c r="A120" s="52"/>
      <c r="B120" s="43">
        <v>113</v>
      </c>
      <c r="C120" s="44"/>
      <c r="D120" s="45"/>
      <c r="E120" s="42"/>
      <c r="F120" s="58"/>
      <c r="G120" s="45"/>
      <c r="H120" s="46"/>
      <c r="I120" s="46"/>
      <c r="J120" s="47"/>
      <c r="K120" s="47"/>
      <c r="L120" s="47"/>
      <c r="M120" s="47"/>
      <c r="N120" s="47"/>
      <c r="O120" s="47"/>
      <c r="P120" s="47"/>
      <c r="Q120" s="47"/>
      <c r="R120" s="47"/>
      <c r="S120" s="4">
        <f t="shared" si="6"/>
        <v>0</v>
      </c>
      <c r="T120" s="4">
        <f t="shared" si="8"/>
        <v>0</v>
      </c>
      <c r="U120" s="48">
        <f t="shared" si="7"/>
        <v>0</v>
      </c>
      <c r="V120" s="2">
        <f t="shared" si="9"/>
        <v>0</v>
      </c>
      <c r="W120" s="52"/>
      <c r="X120" s="52"/>
      <c r="Y120" s="52"/>
      <c r="Z120" s="52"/>
      <c r="AA120" s="52"/>
      <c r="AB120" s="52"/>
      <c r="CC120" s="49"/>
      <c r="CE120" s="50"/>
      <c r="CG120" s="21"/>
      <c r="CL120" s="50"/>
    </row>
    <row r="121" spans="1:90" ht="15" customHeight="1" x14ac:dyDescent="0.35">
      <c r="A121" s="52"/>
      <c r="B121" s="43">
        <v>114</v>
      </c>
      <c r="C121" s="44"/>
      <c r="D121" s="45"/>
      <c r="E121" s="42"/>
      <c r="F121" s="58"/>
      <c r="G121" s="45"/>
      <c r="H121" s="46"/>
      <c r="I121" s="46"/>
      <c r="J121" s="47"/>
      <c r="K121" s="47"/>
      <c r="L121" s="47"/>
      <c r="M121" s="47"/>
      <c r="N121" s="47"/>
      <c r="O121" s="47"/>
      <c r="P121" s="47"/>
      <c r="Q121" s="47"/>
      <c r="R121" s="47"/>
      <c r="S121" s="4">
        <f t="shared" si="6"/>
        <v>0</v>
      </c>
      <c r="T121" s="4">
        <f t="shared" si="8"/>
        <v>0</v>
      </c>
      <c r="U121" s="48">
        <f t="shared" si="7"/>
        <v>0</v>
      </c>
      <c r="V121" s="2">
        <f t="shared" si="9"/>
        <v>0</v>
      </c>
      <c r="W121" s="52"/>
      <c r="X121" s="52"/>
      <c r="Y121" s="52"/>
      <c r="Z121" s="52"/>
      <c r="AA121" s="52"/>
      <c r="AB121" s="52"/>
      <c r="CC121" s="49"/>
      <c r="CE121" s="50"/>
      <c r="CG121" s="21"/>
      <c r="CL121" s="50"/>
    </row>
    <row r="122" spans="1:90" ht="15" customHeight="1" x14ac:dyDescent="0.35">
      <c r="A122" s="52"/>
      <c r="B122" s="43">
        <v>115</v>
      </c>
      <c r="C122" s="44"/>
      <c r="D122" s="45"/>
      <c r="E122" s="42"/>
      <c r="F122" s="58"/>
      <c r="G122" s="45"/>
      <c r="H122" s="46"/>
      <c r="I122" s="46"/>
      <c r="J122" s="47"/>
      <c r="K122" s="47"/>
      <c r="L122" s="47"/>
      <c r="M122" s="47"/>
      <c r="N122" s="47"/>
      <c r="O122" s="47"/>
      <c r="P122" s="47"/>
      <c r="Q122" s="47"/>
      <c r="R122" s="47"/>
      <c r="S122" s="4">
        <f t="shared" si="6"/>
        <v>0</v>
      </c>
      <c r="T122" s="4">
        <f t="shared" si="8"/>
        <v>0</v>
      </c>
      <c r="U122" s="48">
        <f t="shared" si="7"/>
        <v>0</v>
      </c>
      <c r="V122" s="2">
        <f t="shared" si="9"/>
        <v>0</v>
      </c>
      <c r="W122" s="52"/>
      <c r="X122" s="52"/>
      <c r="Y122" s="52"/>
      <c r="Z122" s="52"/>
      <c r="AA122" s="52"/>
      <c r="AB122" s="52"/>
      <c r="CC122" s="49"/>
      <c r="CE122" s="50"/>
      <c r="CG122" s="21"/>
      <c r="CL122" s="50"/>
    </row>
    <row r="123" spans="1:90" ht="15" customHeight="1" x14ac:dyDescent="0.35">
      <c r="A123" s="52"/>
      <c r="B123" s="43">
        <v>116</v>
      </c>
      <c r="C123" s="44"/>
      <c r="D123" s="45"/>
      <c r="E123" s="42"/>
      <c r="F123" s="58"/>
      <c r="G123" s="45"/>
      <c r="H123" s="46"/>
      <c r="I123" s="46"/>
      <c r="J123" s="47"/>
      <c r="K123" s="47"/>
      <c r="L123" s="47"/>
      <c r="M123" s="47"/>
      <c r="N123" s="47"/>
      <c r="O123" s="47"/>
      <c r="P123" s="47"/>
      <c r="Q123" s="47"/>
      <c r="R123" s="47"/>
      <c r="S123" s="4">
        <f t="shared" si="6"/>
        <v>0</v>
      </c>
      <c r="T123" s="4">
        <f t="shared" si="8"/>
        <v>0</v>
      </c>
      <c r="U123" s="48">
        <f t="shared" si="7"/>
        <v>0</v>
      </c>
      <c r="V123" s="2">
        <f t="shared" si="9"/>
        <v>0</v>
      </c>
      <c r="W123" s="52"/>
      <c r="X123" s="52"/>
      <c r="Y123" s="52"/>
      <c r="Z123" s="52"/>
      <c r="AA123" s="52"/>
      <c r="AB123" s="52"/>
      <c r="CC123" s="49"/>
      <c r="CE123" s="50"/>
      <c r="CG123" s="21"/>
      <c r="CL123" s="50"/>
    </row>
    <row r="124" spans="1:90" ht="15" customHeight="1" x14ac:dyDescent="0.35">
      <c r="A124" s="52"/>
      <c r="B124" s="43">
        <v>117</v>
      </c>
      <c r="C124" s="44"/>
      <c r="D124" s="45"/>
      <c r="E124" s="42"/>
      <c r="F124" s="58"/>
      <c r="G124" s="45"/>
      <c r="H124" s="46"/>
      <c r="I124" s="46"/>
      <c r="J124" s="47"/>
      <c r="K124" s="47"/>
      <c r="L124" s="47"/>
      <c r="M124" s="47"/>
      <c r="N124" s="47"/>
      <c r="O124" s="47"/>
      <c r="P124" s="47"/>
      <c r="Q124" s="47"/>
      <c r="R124" s="47"/>
      <c r="S124" s="4">
        <f t="shared" si="6"/>
        <v>0</v>
      </c>
      <c r="T124" s="4">
        <f t="shared" si="8"/>
        <v>0</v>
      </c>
      <c r="U124" s="48">
        <f t="shared" si="7"/>
        <v>0</v>
      </c>
      <c r="V124" s="2">
        <f t="shared" si="9"/>
        <v>0</v>
      </c>
      <c r="W124" s="52"/>
      <c r="X124" s="52"/>
      <c r="Y124" s="52"/>
      <c r="Z124" s="52"/>
      <c r="AA124" s="52"/>
      <c r="AB124" s="52"/>
      <c r="CC124" s="49"/>
      <c r="CE124" s="50"/>
      <c r="CG124" s="21"/>
      <c r="CL124" s="50"/>
    </row>
    <row r="125" spans="1:90" ht="15" customHeight="1" x14ac:dyDescent="0.35">
      <c r="A125" s="52"/>
      <c r="B125" s="43">
        <v>118</v>
      </c>
      <c r="C125" s="44"/>
      <c r="D125" s="45"/>
      <c r="E125" s="42"/>
      <c r="F125" s="58"/>
      <c r="G125" s="45"/>
      <c r="H125" s="46"/>
      <c r="I125" s="46"/>
      <c r="J125" s="47"/>
      <c r="K125" s="47"/>
      <c r="L125" s="47"/>
      <c r="M125" s="47"/>
      <c r="N125" s="47"/>
      <c r="O125" s="47"/>
      <c r="P125" s="47"/>
      <c r="Q125" s="47"/>
      <c r="R125" s="47"/>
      <c r="S125" s="4">
        <f t="shared" si="6"/>
        <v>0</v>
      </c>
      <c r="T125" s="4">
        <f t="shared" si="8"/>
        <v>0</v>
      </c>
      <c r="U125" s="48">
        <f t="shared" si="7"/>
        <v>0</v>
      </c>
      <c r="V125" s="2">
        <f t="shared" si="9"/>
        <v>0</v>
      </c>
      <c r="W125" s="52"/>
      <c r="X125" s="52"/>
      <c r="Y125" s="52"/>
      <c r="Z125" s="52"/>
      <c r="AA125" s="52"/>
      <c r="AB125" s="52"/>
      <c r="CC125" s="49"/>
      <c r="CE125" s="50"/>
      <c r="CG125" s="21"/>
      <c r="CL125" s="50"/>
    </row>
    <row r="126" spans="1:90" ht="15" customHeight="1" x14ac:dyDescent="0.35">
      <c r="A126" s="52"/>
      <c r="B126" s="43">
        <v>119</v>
      </c>
      <c r="C126" s="44"/>
      <c r="D126" s="45"/>
      <c r="E126" s="42"/>
      <c r="F126" s="58"/>
      <c r="G126" s="45"/>
      <c r="H126" s="46"/>
      <c r="I126" s="46"/>
      <c r="J126" s="47"/>
      <c r="K126" s="47"/>
      <c r="L126" s="47"/>
      <c r="M126" s="47"/>
      <c r="N126" s="47"/>
      <c r="O126" s="47"/>
      <c r="P126" s="47"/>
      <c r="Q126" s="47"/>
      <c r="R126" s="47"/>
      <c r="S126" s="4">
        <f t="shared" si="6"/>
        <v>0</v>
      </c>
      <c r="T126" s="4">
        <f t="shared" si="8"/>
        <v>0</v>
      </c>
      <c r="U126" s="48">
        <f t="shared" si="7"/>
        <v>0</v>
      </c>
      <c r="V126" s="2">
        <f t="shared" si="9"/>
        <v>0</v>
      </c>
      <c r="W126" s="52"/>
      <c r="X126" s="52"/>
      <c r="Y126" s="52"/>
      <c r="Z126" s="52"/>
      <c r="AA126" s="52"/>
      <c r="AB126" s="52"/>
      <c r="CC126" s="49"/>
      <c r="CE126" s="50"/>
      <c r="CG126" s="21"/>
      <c r="CL126" s="50"/>
    </row>
    <row r="127" spans="1:90" ht="15" customHeight="1" x14ac:dyDescent="0.35">
      <c r="A127" s="52"/>
      <c r="B127" s="43">
        <v>120</v>
      </c>
      <c r="C127" s="44"/>
      <c r="D127" s="45"/>
      <c r="E127" s="42"/>
      <c r="F127" s="58"/>
      <c r="G127" s="45"/>
      <c r="H127" s="46"/>
      <c r="I127" s="46"/>
      <c r="J127" s="47"/>
      <c r="K127" s="47"/>
      <c r="L127" s="47"/>
      <c r="M127" s="47"/>
      <c r="N127" s="47"/>
      <c r="O127" s="47"/>
      <c r="P127" s="47"/>
      <c r="Q127" s="47"/>
      <c r="R127" s="47"/>
      <c r="S127" s="4">
        <f t="shared" si="6"/>
        <v>0</v>
      </c>
      <c r="T127" s="4">
        <f t="shared" si="8"/>
        <v>0</v>
      </c>
      <c r="U127" s="48">
        <f t="shared" si="7"/>
        <v>0</v>
      </c>
      <c r="V127" s="2">
        <f t="shared" si="9"/>
        <v>0</v>
      </c>
      <c r="W127" s="52"/>
      <c r="X127" s="52"/>
      <c r="Y127" s="52"/>
      <c r="Z127" s="52"/>
      <c r="AA127" s="52"/>
      <c r="AB127" s="52"/>
      <c r="CC127" s="49"/>
      <c r="CE127" s="50"/>
      <c r="CG127" s="21"/>
      <c r="CL127" s="50"/>
    </row>
    <row r="128" spans="1:90" ht="15" customHeight="1" x14ac:dyDescent="0.35">
      <c r="A128" s="52"/>
      <c r="B128" s="43">
        <v>121</v>
      </c>
      <c r="C128" s="44"/>
      <c r="D128" s="45"/>
      <c r="E128" s="42"/>
      <c r="F128" s="58"/>
      <c r="G128" s="45"/>
      <c r="H128" s="46"/>
      <c r="I128" s="46"/>
      <c r="J128" s="47"/>
      <c r="K128" s="47"/>
      <c r="L128" s="47"/>
      <c r="M128" s="47"/>
      <c r="N128" s="47"/>
      <c r="O128" s="47"/>
      <c r="P128" s="47"/>
      <c r="Q128" s="47"/>
      <c r="R128" s="47"/>
      <c r="S128" s="4">
        <f t="shared" si="6"/>
        <v>0</v>
      </c>
      <c r="T128" s="4">
        <f t="shared" si="8"/>
        <v>0</v>
      </c>
      <c r="U128" s="48">
        <f t="shared" si="7"/>
        <v>0</v>
      </c>
      <c r="V128" s="2">
        <f t="shared" si="9"/>
        <v>0</v>
      </c>
      <c r="W128" s="52"/>
      <c r="X128" s="52"/>
      <c r="Y128" s="52"/>
      <c r="Z128" s="52"/>
      <c r="AA128" s="52"/>
      <c r="AB128" s="52"/>
      <c r="CC128" s="49"/>
      <c r="CE128" s="50"/>
      <c r="CG128" s="21"/>
      <c r="CL128" s="50"/>
    </row>
    <row r="129" spans="1:90" ht="15" customHeight="1" x14ac:dyDescent="0.35">
      <c r="A129" s="52"/>
      <c r="B129" s="43">
        <v>122</v>
      </c>
      <c r="C129" s="44"/>
      <c r="D129" s="45"/>
      <c r="E129" s="42"/>
      <c r="F129" s="58"/>
      <c r="G129" s="45"/>
      <c r="H129" s="46"/>
      <c r="I129" s="46"/>
      <c r="J129" s="47"/>
      <c r="K129" s="47"/>
      <c r="L129" s="47"/>
      <c r="M129" s="47"/>
      <c r="N129" s="47"/>
      <c r="O129" s="47"/>
      <c r="P129" s="47"/>
      <c r="Q129" s="47"/>
      <c r="R129" s="47"/>
      <c r="S129" s="4">
        <f t="shared" si="6"/>
        <v>0</v>
      </c>
      <c r="T129" s="4">
        <f t="shared" si="8"/>
        <v>0</v>
      </c>
      <c r="U129" s="48">
        <f t="shared" si="7"/>
        <v>0</v>
      </c>
      <c r="V129" s="2">
        <f t="shared" si="9"/>
        <v>0</v>
      </c>
      <c r="W129" s="52"/>
      <c r="X129" s="52"/>
      <c r="Y129" s="52"/>
      <c r="Z129" s="52"/>
      <c r="AA129" s="52"/>
      <c r="AB129" s="52"/>
      <c r="CC129" s="49"/>
      <c r="CE129" s="50"/>
      <c r="CG129" s="21"/>
      <c r="CL129" s="50"/>
    </row>
    <row r="130" spans="1:90" ht="15" customHeight="1" x14ac:dyDescent="0.35">
      <c r="A130" s="52"/>
      <c r="B130" s="43">
        <v>123</v>
      </c>
      <c r="C130" s="44"/>
      <c r="D130" s="45"/>
      <c r="E130" s="42"/>
      <c r="F130" s="58"/>
      <c r="G130" s="45"/>
      <c r="H130" s="46"/>
      <c r="I130" s="46"/>
      <c r="J130" s="47"/>
      <c r="K130" s="47"/>
      <c r="L130" s="47"/>
      <c r="M130" s="47"/>
      <c r="N130" s="47"/>
      <c r="O130" s="47"/>
      <c r="P130" s="47"/>
      <c r="Q130" s="47"/>
      <c r="R130" s="47"/>
      <c r="S130" s="4">
        <f t="shared" si="6"/>
        <v>0</v>
      </c>
      <c r="T130" s="4">
        <f t="shared" si="8"/>
        <v>0</v>
      </c>
      <c r="U130" s="48">
        <f t="shared" si="7"/>
        <v>0</v>
      </c>
      <c r="V130" s="2">
        <f t="shared" si="9"/>
        <v>0</v>
      </c>
      <c r="W130" s="52"/>
      <c r="X130" s="52"/>
      <c r="Y130" s="52"/>
      <c r="Z130" s="52"/>
      <c r="AA130" s="52"/>
      <c r="AB130" s="52"/>
      <c r="CC130" s="49"/>
      <c r="CE130" s="50"/>
      <c r="CG130" s="21"/>
      <c r="CL130" s="50"/>
    </row>
    <row r="131" spans="1:90" ht="15" customHeight="1" x14ac:dyDescent="0.35">
      <c r="A131" s="52"/>
      <c r="B131" s="43">
        <v>124</v>
      </c>
      <c r="C131" s="44"/>
      <c r="D131" s="45"/>
      <c r="E131" s="42"/>
      <c r="F131" s="58"/>
      <c r="G131" s="45"/>
      <c r="H131" s="46"/>
      <c r="I131" s="46"/>
      <c r="J131" s="47"/>
      <c r="K131" s="47"/>
      <c r="L131" s="47"/>
      <c r="M131" s="47"/>
      <c r="N131" s="47"/>
      <c r="O131" s="47"/>
      <c r="P131" s="47"/>
      <c r="Q131" s="47"/>
      <c r="R131" s="47"/>
      <c r="S131" s="4">
        <f t="shared" si="6"/>
        <v>0</v>
      </c>
      <c r="T131" s="4">
        <f t="shared" si="8"/>
        <v>0</v>
      </c>
      <c r="U131" s="48">
        <f t="shared" si="7"/>
        <v>0</v>
      </c>
      <c r="V131" s="2">
        <f t="shared" si="9"/>
        <v>0</v>
      </c>
      <c r="W131" s="52"/>
      <c r="X131" s="52"/>
      <c r="Y131" s="52"/>
      <c r="Z131" s="52"/>
      <c r="AA131" s="52"/>
      <c r="AB131" s="52"/>
      <c r="CC131" s="49"/>
      <c r="CE131" s="50"/>
      <c r="CG131" s="21"/>
      <c r="CL131" s="50"/>
    </row>
    <row r="132" spans="1:90" ht="15" customHeight="1" x14ac:dyDescent="0.35">
      <c r="A132" s="52"/>
      <c r="B132" s="43">
        <v>125</v>
      </c>
      <c r="C132" s="44"/>
      <c r="D132" s="45"/>
      <c r="E132" s="42"/>
      <c r="F132" s="58"/>
      <c r="G132" s="45"/>
      <c r="H132" s="46"/>
      <c r="I132" s="46"/>
      <c r="J132" s="47"/>
      <c r="K132" s="47"/>
      <c r="L132" s="47"/>
      <c r="M132" s="47"/>
      <c r="N132" s="47"/>
      <c r="O132" s="47"/>
      <c r="P132" s="47"/>
      <c r="Q132" s="47"/>
      <c r="R132" s="47"/>
      <c r="S132" s="4">
        <f t="shared" si="6"/>
        <v>0</v>
      </c>
      <c r="T132" s="4">
        <f t="shared" si="8"/>
        <v>0</v>
      </c>
      <c r="U132" s="48">
        <f t="shared" si="7"/>
        <v>0</v>
      </c>
      <c r="V132" s="2">
        <f t="shared" si="9"/>
        <v>0</v>
      </c>
      <c r="W132" s="52"/>
      <c r="X132" s="52"/>
      <c r="Y132" s="52"/>
      <c r="Z132" s="52"/>
      <c r="AA132" s="52"/>
      <c r="AB132" s="52"/>
      <c r="CC132" s="49"/>
      <c r="CE132" s="50"/>
      <c r="CG132" s="21"/>
      <c r="CL132" s="50"/>
    </row>
    <row r="133" spans="1:90" ht="15" customHeight="1" x14ac:dyDescent="0.35">
      <c r="A133" s="52"/>
      <c r="B133" s="43">
        <v>126</v>
      </c>
      <c r="C133" s="44"/>
      <c r="D133" s="45"/>
      <c r="E133" s="42"/>
      <c r="F133" s="58"/>
      <c r="G133" s="45"/>
      <c r="H133" s="46"/>
      <c r="I133" s="46"/>
      <c r="J133" s="47"/>
      <c r="K133" s="47"/>
      <c r="L133" s="47"/>
      <c r="M133" s="47"/>
      <c r="N133" s="47"/>
      <c r="O133" s="47"/>
      <c r="P133" s="47"/>
      <c r="Q133" s="47"/>
      <c r="R133" s="47"/>
      <c r="S133" s="4">
        <f t="shared" si="6"/>
        <v>0</v>
      </c>
      <c r="T133" s="4">
        <f t="shared" si="8"/>
        <v>0</v>
      </c>
      <c r="U133" s="48">
        <f t="shared" si="7"/>
        <v>0</v>
      </c>
      <c r="V133" s="2">
        <f t="shared" si="9"/>
        <v>0</v>
      </c>
      <c r="W133" s="52"/>
      <c r="X133" s="52"/>
      <c r="Y133" s="52"/>
      <c r="Z133" s="52"/>
      <c r="AA133" s="52"/>
      <c r="AB133" s="52"/>
      <c r="CC133" s="49"/>
      <c r="CE133" s="50"/>
      <c r="CG133" s="21"/>
      <c r="CL133" s="50"/>
    </row>
    <row r="134" spans="1:90" ht="15" customHeight="1" x14ac:dyDescent="0.35">
      <c r="A134" s="52"/>
      <c r="B134" s="43">
        <v>127</v>
      </c>
      <c r="C134" s="44"/>
      <c r="D134" s="45"/>
      <c r="E134" s="42"/>
      <c r="F134" s="58"/>
      <c r="G134" s="45"/>
      <c r="H134" s="46"/>
      <c r="I134" s="46"/>
      <c r="J134" s="47"/>
      <c r="K134" s="47"/>
      <c r="L134" s="47"/>
      <c r="M134" s="47"/>
      <c r="N134" s="47"/>
      <c r="O134" s="47"/>
      <c r="P134" s="47"/>
      <c r="Q134" s="47"/>
      <c r="R134" s="47"/>
      <c r="S134" s="4">
        <f t="shared" si="6"/>
        <v>0</v>
      </c>
      <c r="T134" s="4">
        <f t="shared" si="8"/>
        <v>0</v>
      </c>
      <c r="U134" s="48">
        <f t="shared" si="7"/>
        <v>0</v>
      </c>
      <c r="V134" s="2">
        <f t="shared" si="9"/>
        <v>0</v>
      </c>
      <c r="W134" s="52"/>
      <c r="X134" s="52"/>
      <c r="Y134" s="52"/>
      <c r="Z134" s="52"/>
      <c r="AA134" s="52"/>
      <c r="AB134" s="52"/>
      <c r="CC134" s="49"/>
      <c r="CE134" s="50"/>
      <c r="CG134" s="21"/>
      <c r="CL134" s="50"/>
    </row>
    <row r="135" spans="1:90" ht="15" customHeight="1" x14ac:dyDescent="0.35">
      <c r="A135" s="52"/>
      <c r="B135" s="43">
        <v>128</v>
      </c>
      <c r="C135" s="44"/>
      <c r="D135" s="45"/>
      <c r="E135" s="42"/>
      <c r="F135" s="58"/>
      <c r="G135" s="45"/>
      <c r="H135" s="46"/>
      <c r="I135" s="46"/>
      <c r="J135" s="47"/>
      <c r="K135" s="47"/>
      <c r="L135" s="47"/>
      <c r="M135" s="47"/>
      <c r="N135" s="47"/>
      <c r="O135" s="47"/>
      <c r="P135" s="47"/>
      <c r="Q135" s="47"/>
      <c r="R135" s="47"/>
      <c r="S135" s="4">
        <f t="shared" si="6"/>
        <v>0</v>
      </c>
      <c r="T135" s="4">
        <f t="shared" si="8"/>
        <v>0</v>
      </c>
      <c r="U135" s="48">
        <f t="shared" si="7"/>
        <v>0</v>
      </c>
      <c r="V135" s="2">
        <f t="shared" si="9"/>
        <v>0</v>
      </c>
      <c r="W135" s="52"/>
      <c r="X135" s="52"/>
      <c r="Y135" s="52"/>
      <c r="Z135" s="52"/>
      <c r="AA135" s="52"/>
      <c r="AB135" s="52"/>
      <c r="CC135" s="49"/>
      <c r="CE135" s="50"/>
      <c r="CG135" s="21"/>
      <c r="CL135" s="50"/>
    </row>
    <row r="136" spans="1:90" ht="15" customHeight="1" x14ac:dyDescent="0.35">
      <c r="A136" s="52"/>
      <c r="B136" s="43">
        <v>129</v>
      </c>
      <c r="C136" s="44"/>
      <c r="D136" s="45"/>
      <c r="E136" s="42"/>
      <c r="F136" s="58"/>
      <c r="G136" s="45"/>
      <c r="H136" s="46"/>
      <c r="I136" s="46"/>
      <c r="J136" s="47"/>
      <c r="K136" s="47"/>
      <c r="L136" s="47"/>
      <c r="M136" s="47"/>
      <c r="N136" s="47"/>
      <c r="O136" s="47"/>
      <c r="P136" s="47"/>
      <c r="Q136" s="47"/>
      <c r="R136" s="47"/>
      <c r="S136" s="4">
        <f t="shared" si="6"/>
        <v>0</v>
      </c>
      <c r="T136" s="4">
        <f t="shared" si="8"/>
        <v>0</v>
      </c>
      <c r="U136" s="48">
        <f t="shared" si="7"/>
        <v>0</v>
      </c>
      <c r="V136" s="2">
        <f t="shared" si="9"/>
        <v>0</v>
      </c>
      <c r="W136" s="52"/>
      <c r="X136" s="52"/>
      <c r="Y136" s="52"/>
      <c r="Z136" s="52"/>
      <c r="AA136" s="52"/>
      <c r="AB136" s="52"/>
      <c r="CC136" s="49"/>
      <c r="CE136" s="50"/>
      <c r="CG136" s="21"/>
      <c r="CL136" s="50"/>
    </row>
    <row r="137" spans="1:90" ht="15" customHeight="1" x14ac:dyDescent="0.35">
      <c r="A137" s="52"/>
      <c r="B137" s="43">
        <v>130</v>
      </c>
      <c r="C137" s="44"/>
      <c r="D137" s="45"/>
      <c r="E137" s="42"/>
      <c r="F137" s="58"/>
      <c r="G137" s="45"/>
      <c r="H137" s="46"/>
      <c r="I137" s="46"/>
      <c r="J137" s="47"/>
      <c r="K137" s="47"/>
      <c r="L137" s="47"/>
      <c r="M137" s="47"/>
      <c r="N137" s="47"/>
      <c r="O137" s="47"/>
      <c r="P137" s="47"/>
      <c r="Q137" s="47"/>
      <c r="R137" s="47"/>
      <c r="S137" s="4">
        <f t="shared" ref="S137:S200" si="10">L137+M137+N137+O137+P137-Q137</f>
        <v>0</v>
      </c>
      <c r="T137" s="4">
        <f t="shared" si="8"/>
        <v>0</v>
      </c>
      <c r="U137" s="48">
        <f t="shared" ref="U137:U200" si="11">IFERROR(((H137/I137)*100),0)</f>
        <v>0</v>
      </c>
      <c r="V137" s="2">
        <f t="shared" si="9"/>
        <v>0</v>
      </c>
      <c r="W137" s="52"/>
      <c r="X137" s="52"/>
      <c r="Y137" s="52"/>
      <c r="Z137" s="52"/>
      <c r="AA137" s="52"/>
      <c r="AB137" s="52"/>
      <c r="CC137" s="49"/>
      <c r="CE137" s="50"/>
      <c r="CG137" s="21"/>
      <c r="CL137" s="50"/>
    </row>
    <row r="138" spans="1:90" ht="15" customHeight="1" x14ac:dyDescent="0.35">
      <c r="A138" s="52"/>
      <c r="B138" s="43">
        <v>131</v>
      </c>
      <c r="C138" s="44"/>
      <c r="D138" s="45"/>
      <c r="E138" s="42"/>
      <c r="F138" s="58"/>
      <c r="G138" s="45"/>
      <c r="H138" s="46"/>
      <c r="I138" s="46"/>
      <c r="J138" s="47"/>
      <c r="K138" s="47"/>
      <c r="L138" s="47"/>
      <c r="M138" s="47"/>
      <c r="N138" s="47"/>
      <c r="O138" s="47"/>
      <c r="P138" s="47"/>
      <c r="Q138" s="47"/>
      <c r="R138" s="47"/>
      <c r="S138" s="4">
        <f t="shared" si="10"/>
        <v>0</v>
      </c>
      <c r="T138" s="4">
        <f t="shared" ref="T138:T200" si="12">J138+S138-R138</f>
        <v>0</v>
      </c>
      <c r="U138" s="48">
        <f t="shared" si="11"/>
        <v>0</v>
      </c>
      <c r="V138" s="2">
        <f t="shared" ref="V138:V200" si="13">IFERROR(((T138*U138)/100),0)</f>
        <v>0</v>
      </c>
      <c r="W138" s="52"/>
      <c r="X138" s="52"/>
      <c r="Y138" s="52"/>
      <c r="Z138" s="52"/>
      <c r="AA138" s="52"/>
      <c r="AB138" s="52"/>
      <c r="CC138" s="49"/>
      <c r="CE138" s="50"/>
      <c r="CG138" s="21"/>
      <c r="CL138" s="50"/>
    </row>
    <row r="139" spans="1:90" ht="15" customHeight="1" x14ac:dyDescent="0.35">
      <c r="A139" s="52"/>
      <c r="B139" s="43">
        <v>132</v>
      </c>
      <c r="C139" s="44"/>
      <c r="D139" s="45"/>
      <c r="E139" s="42"/>
      <c r="F139" s="58"/>
      <c r="G139" s="45"/>
      <c r="H139" s="46"/>
      <c r="I139" s="46"/>
      <c r="J139" s="47"/>
      <c r="K139" s="47"/>
      <c r="L139" s="47"/>
      <c r="M139" s="47"/>
      <c r="N139" s="47"/>
      <c r="O139" s="47"/>
      <c r="P139" s="47"/>
      <c r="Q139" s="47"/>
      <c r="R139" s="47"/>
      <c r="S139" s="4">
        <f t="shared" si="10"/>
        <v>0</v>
      </c>
      <c r="T139" s="4">
        <f t="shared" si="12"/>
        <v>0</v>
      </c>
      <c r="U139" s="48">
        <f t="shared" si="11"/>
        <v>0</v>
      </c>
      <c r="V139" s="2">
        <f t="shared" si="13"/>
        <v>0</v>
      </c>
      <c r="W139" s="52"/>
      <c r="X139" s="52"/>
      <c r="Y139" s="52"/>
      <c r="Z139" s="52"/>
      <c r="AA139" s="52"/>
      <c r="AB139" s="52"/>
      <c r="CC139" s="49"/>
      <c r="CE139" s="50"/>
      <c r="CG139" s="21"/>
      <c r="CL139" s="50"/>
    </row>
    <row r="140" spans="1:90" ht="15" customHeight="1" x14ac:dyDescent="0.35">
      <c r="A140" s="52"/>
      <c r="B140" s="43">
        <v>133</v>
      </c>
      <c r="C140" s="44"/>
      <c r="D140" s="45"/>
      <c r="E140" s="42"/>
      <c r="F140" s="58"/>
      <c r="G140" s="45"/>
      <c r="H140" s="46"/>
      <c r="I140" s="46"/>
      <c r="J140" s="47"/>
      <c r="K140" s="47"/>
      <c r="L140" s="47"/>
      <c r="M140" s="47"/>
      <c r="N140" s="47"/>
      <c r="O140" s="47"/>
      <c r="P140" s="47"/>
      <c r="Q140" s="47"/>
      <c r="R140" s="47"/>
      <c r="S140" s="4">
        <f t="shared" si="10"/>
        <v>0</v>
      </c>
      <c r="T140" s="4">
        <f t="shared" si="12"/>
        <v>0</v>
      </c>
      <c r="U140" s="48">
        <f t="shared" si="11"/>
        <v>0</v>
      </c>
      <c r="V140" s="2">
        <f t="shared" si="13"/>
        <v>0</v>
      </c>
      <c r="W140" s="52"/>
      <c r="X140" s="52"/>
      <c r="Y140" s="52"/>
      <c r="Z140" s="52"/>
      <c r="AA140" s="52"/>
      <c r="AB140" s="52"/>
      <c r="CC140" s="49"/>
      <c r="CE140" s="50"/>
      <c r="CG140" s="21"/>
      <c r="CL140" s="50"/>
    </row>
    <row r="141" spans="1:90" ht="15" customHeight="1" x14ac:dyDescent="0.35">
      <c r="A141" s="52"/>
      <c r="B141" s="43">
        <v>134</v>
      </c>
      <c r="C141" s="44"/>
      <c r="D141" s="45"/>
      <c r="E141" s="42"/>
      <c r="F141" s="58"/>
      <c r="G141" s="45"/>
      <c r="H141" s="46"/>
      <c r="I141" s="46"/>
      <c r="J141" s="47"/>
      <c r="K141" s="47"/>
      <c r="L141" s="47"/>
      <c r="M141" s="47"/>
      <c r="N141" s="47"/>
      <c r="O141" s="47"/>
      <c r="P141" s="47"/>
      <c r="Q141" s="47"/>
      <c r="R141" s="47"/>
      <c r="S141" s="4">
        <f t="shared" si="10"/>
        <v>0</v>
      </c>
      <c r="T141" s="4">
        <f t="shared" si="12"/>
        <v>0</v>
      </c>
      <c r="U141" s="48">
        <f t="shared" si="11"/>
        <v>0</v>
      </c>
      <c r="V141" s="2">
        <f t="shared" si="13"/>
        <v>0</v>
      </c>
      <c r="W141" s="52"/>
      <c r="X141" s="52"/>
      <c r="Y141" s="52"/>
      <c r="Z141" s="52"/>
      <c r="AA141" s="52"/>
      <c r="AB141" s="52"/>
      <c r="CC141" s="49"/>
      <c r="CE141" s="50"/>
      <c r="CG141" s="21"/>
      <c r="CL141" s="50"/>
    </row>
    <row r="142" spans="1:90" ht="15" customHeight="1" x14ac:dyDescent="0.35">
      <c r="A142" s="52"/>
      <c r="B142" s="43">
        <v>135</v>
      </c>
      <c r="C142" s="44"/>
      <c r="D142" s="45"/>
      <c r="E142" s="42"/>
      <c r="F142" s="58"/>
      <c r="G142" s="45"/>
      <c r="H142" s="46"/>
      <c r="I142" s="46"/>
      <c r="J142" s="47"/>
      <c r="K142" s="47"/>
      <c r="L142" s="47"/>
      <c r="M142" s="47"/>
      <c r="N142" s="47"/>
      <c r="O142" s="47"/>
      <c r="P142" s="47"/>
      <c r="Q142" s="47"/>
      <c r="R142" s="47"/>
      <c r="S142" s="4">
        <f t="shared" si="10"/>
        <v>0</v>
      </c>
      <c r="T142" s="4">
        <f t="shared" si="12"/>
        <v>0</v>
      </c>
      <c r="U142" s="48">
        <f t="shared" si="11"/>
        <v>0</v>
      </c>
      <c r="V142" s="2">
        <f t="shared" si="13"/>
        <v>0</v>
      </c>
      <c r="W142" s="52"/>
      <c r="X142" s="52"/>
      <c r="Y142" s="52"/>
      <c r="Z142" s="52"/>
      <c r="AA142" s="52"/>
      <c r="AB142" s="52"/>
      <c r="CC142" s="49"/>
      <c r="CE142" s="50"/>
      <c r="CG142" s="21"/>
      <c r="CL142" s="50"/>
    </row>
    <row r="143" spans="1:90" ht="15" customHeight="1" x14ac:dyDescent="0.35">
      <c r="A143" s="52"/>
      <c r="B143" s="43">
        <v>136</v>
      </c>
      <c r="C143" s="44"/>
      <c r="D143" s="45"/>
      <c r="E143" s="42"/>
      <c r="F143" s="58"/>
      <c r="G143" s="45"/>
      <c r="H143" s="46"/>
      <c r="I143" s="46"/>
      <c r="J143" s="47"/>
      <c r="K143" s="47"/>
      <c r="L143" s="47"/>
      <c r="M143" s="47"/>
      <c r="N143" s="47"/>
      <c r="O143" s="47"/>
      <c r="P143" s="47"/>
      <c r="Q143" s="47"/>
      <c r="R143" s="47"/>
      <c r="S143" s="4">
        <f t="shared" si="10"/>
        <v>0</v>
      </c>
      <c r="T143" s="4">
        <f t="shared" si="12"/>
        <v>0</v>
      </c>
      <c r="U143" s="48">
        <f t="shared" si="11"/>
        <v>0</v>
      </c>
      <c r="V143" s="2">
        <f t="shared" si="13"/>
        <v>0</v>
      </c>
      <c r="W143" s="52"/>
      <c r="X143" s="52"/>
      <c r="Y143" s="52"/>
      <c r="Z143" s="52"/>
      <c r="AA143" s="52"/>
      <c r="AB143" s="52"/>
      <c r="CC143" s="49"/>
      <c r="CE143" s="50"/>
      <c r="CG143" s="21"/>
      <c r="CL143" s="50"/>
    </row>
    <row r="144" spans="1:90" ht="15" customHeight="1" x14ac:dyDescent="0.35">
      <c r="A144" s="52"/>
      <c r="B144" s="43">
        <v>137</v>
      </c>
      <c r="C144" s="44"/>
      <c r="D144" s="45"/>
      <c r="E144" s="42"/>
      <c r="F144" s="58"/>
      <c r="G144" s="45"/>
      <c r="H144" s="46"/>
      <c r="I144" s="46"/>
      <c r="J144" s="47"/>
      <c r="K144" s="47"/>
      <c r="L144" s="47"/>
      <c r="M144" s="47"/>
      <c r="N144" s="47"/>
      <c r="O144" s="47"/>
      <c r="P144" s="47"/>
      <c r="Q144" s="47"/>
      <c r="R144" s="47"/>
      <c r="S144" s="4">
        <f t="shared" si="10"/>
        <v>0</v>
      </c>
      <c r="T144" s="4">
        <f t="shared" si="12"/>
        <v>0</v>
      </c>
      <c r="U144" s="48">
        <f t="shared" si="11"/>
        <v>0</v>
      </c>
      <c r="V144" s="2">
        <f t="shared" si="13"/>
        <v>0</v>
      </c>
      <c r="W144" s="52"/>
      <c r="X144" s="52"/>
      <c r="Y144" s="52"/>
      <c r="Z144" s="52"/>
      <c r="AA144" s="52"/>
      <c r="AB144" s="52"/>
      <c r="CC144" s="49"/>
      <c r="CE144" s="50"/>
      <c r="CG144" s="21"/>
      <c r="CL144" s="50"/>
    </row>
    <row r="145" spans="1:90" ht="15" customHeight="1" x14ac:dyDescent="0.35">
      <c r="A145" s="52"/>
      <c r="B145" s="43">
        <v>138</v>
      </c>
      <c r="C145" s="44"/>
      <c r="D145" s="45"/>
      <c r="E145" s="42"/>
      <c r="F145" s="58"/>
      <c r="G145" s="45"/>
      <c r="H145" s="46"/>
      <c r="I145" s="46"/>
      <c r="J145" s="47"/>
      <c r="K145" s="47"/>
      <c r="L145" s="47"/>
      <c r="M145" s="47"/>
      <c r="N145" s="47"/>
      <c r="O145" s="47"/>
      <c r="P145" s="47"/>
      <c r="Q145" s="47"/>
      <c r="R145" s="47"/>
      <c r="S145" s="4">
        <f t="shared" si="10"/>
        <v>0</v>
      </c>
      <c r="T145" s="4">
        <f t="shared" si="12"/>
        <v>0</v>
      </c>
      <c r="U145" s="48">
        <f t="shared" si="11"/>
        <v>0</v>
      </c>
      <c r="V145" s="2">
        <f t="shared" si="13"/>
        <v>0</v>
      </c>
      <c r="W145" s="52"/>
      <c r="X145" s="52"/>
      <c r="Y145" s="52"/>
      <c r="Z145" s="52"/>
      <c r="AA145" s="52"/>
      <c r="AB145" s="52"/>
      <c r="CC145" s="49"/>
      <c r="CE145" s="50"/>
      <c r="CG145" s="21"/>
      <c r="CL145" s="50"/>
    </row>
    <row r="146" spans="1:90" ht="15" customHeight="1" x14ac:dyDescent="0.35">
      <c r="A146" s="52"/>
      <c r="B146" s="43">
        <v>139</v>
      </c>
      <c r="C146" s="44"/>
      <c r="D146" s="45"/>
      <c r="E146" s="42"/>
      <c r="F146" s="58"/>
      <c r="G146" s="45"/>
      <c r="H146" s="46"/>
      <c r="I146" s="46"/>
      <c r="J146" s="47"/>
      <c r="K146" s="47"/>
      <c r="L146" s="47"/>
      <c r="M146" s="47"/>
      <c r="N146" s="47"/>
      <c r="O146" s="47"/>
      <c r="P146" s="47"/>
      <c r="Q146" s="47"/>
      <c r="R146" s="47"/>
      <c r="S146" s="4">
        <f t="shared" si="10"/>
        <v>0</v>
      </c>
      <c r="T146" s="4">
        <f t="shared" si="12"/>
        <v>0</v>
      </c>
      <c r="U146" s="48">
        <f t="shared" si="11"/>
        <v>0</v>
      </c>
      <c r="V146" s="2">
        <f t="shared" si="13"/>
        <v>0</v>
      </c>
      <c r="W146" s="52"/>
      <c r="X146" s="52"/>
      <c r="Y146" s="52"/>
      <c r="Z146" s="52"/>
      <c r="AA146" s="52"/>
      <c r="AB146" s="52"/>
      <c r="CC146" s="49"/>
      <c r="CE146" s="50"/>
      <c r="CG146" s="21"/>
      <c r="CL146" s="50"/>
    </row>
    <row r="147" spans="1:90" ht="15" customHeight="1" x14ac:dyDescent="0.35">
      <c r="A147" s="52"/>
      <c r="B147" s="43">
        <v>140</v>
      </c>
      <c r="C147" s="44"/>
      <c r="D147" s="45"/>
      <c r="E147" s="42"/>
      <c r="F147" s="58"/>
      <c r="G147" s="45"/>
      <c r="H147" s="46"/>
      <c r="I147" s="46"/>
      <c r="J147" s="47"/>
      <c r="K147" s="47"/>
      <c r="L147" s="47"/>
      <c r="M147" s="47"/>
      <c r="N147" s="47"/>
      <c r="O147" s="47"/>
      <c r="P147" s="47"/>
      <c r="Q147" s="47"/>
      <c r="R147" s="47"/>
      <c r="S147" s="4">
        <f t="shared" si="10"/>
        <v>0</v>
      </c>
      <c r="T147" s="4">
        <f t="shared" si="12"/>
        <v>0</v>
      </c>
      <c r="U147" s="48">
        <f t="shared" si="11"/>
        <v>0</v>
      </c>
      <c r="V147" s="2">
        <f t="shared" si="13"/>
        <v>0</v>
      </c>
      <c r="W147" s="52"/>
      <c r="X147" s="52"/>
      <c r="Y147" s="52"/>
      <c r="Z147" s="52"/>
      <c r="AA147" s="52"/>
      <c r="AB147" s="52"/>
      <c r="CC147" s="49"/>
      <c r="CE147" s="50"/>
      <c r="CG147" s="21"/>
      <c r="CL147" s="50"/>
    </row>
    <row r="148" spans="1:90" ht="15" customHeight="1" x14ac:dyDescent="0.35">
      <c r="A148" s="52"/>
      <c r="B148" s="43">
        <v>141</v>
      </c>
      <c r="C148" s="44"/>
      <c r="D148" s="45"/>
      <c r="E148" s="42"/>
      <c r="F148" s="58"/>
      <c r="G148" s="45"/>
      <c r="H148" s="46"/>
      <c r="I148" s="46"/>
      <c r="J148" s="47"/>
      <c r="K148" s="47"/>
      <c r="L148" s="47"/>
      <c r="M148" s="47"/>
      <c r="N148" s="47"/>
      <c r="O148" s="47"/>
      <c r="P148" s="47"/>
      <c r="Q148" s="47"/>
      <c r="R148" s="47"/>
      <c r="S148" s="4">
        <f t="shared" si="10"/>
        <v>0</v>
      </c>
      <c r="T148" s="4">
        <f t="shared" si="12"/>
        <v>0</v>
      </c>
      <c r="U148" s="48">
        <f t="shared" si="11"/>
        <v>0</v>
      </c>
      <c r="V148" s="2">
        <f t="shared" si="13"/>
        <v>0</v>
      </c>
      <c r="W148" s="52"/>
      <c r="X148" s="52"/>
      <c r="Y148" s="52"/>
      <c r="Z148" s="52"/>
      <c r="AA148" s="52"/>
      <c r="AB148" s="52"/>
      <c r="CC148" s="49"/>
      <c r="CE148" s="50"/>
      <c r="CG148" s="21"/>
      <c r="CL148" s="50"/>
    </row>
    <row r="149" spans="1:90" ht="15" customHeight="1" x14ac:dyDescent="0.35">
      <c r="A149" s="52"/>
      <c r="B149" s="43">
        <v>142</v>
      </c>
      <c r="C149" s="44"/>
      <c r="D149" s="45"/>
      <c r="E149" s="42"/>
      <c r="F149" s="58"/>
      <c r="G149" s="45"/>
      <c r="H149" s="46"/>
      <c r="I149" s="46"/>
      <c r="J149" s="47"/>
      <c r="K149" s="47"/>
      <c r="L149" s="47"/>
      <c r="M149" s="47"/>
      <c r="N149" s="47"/>
      <c r="O149" s="47"/>
      <c r="P149" s="47"/>
      <c r="Q149" s="47"/>
      <c r="R149" s="47"/>
      <c r="S149" s="4">
        <f t="shared" si="10"/>
        <v>0</v>
      </c>
      <c r="T149" s="4">
        <f t="shared" si="12"/>
        <v>0</v>
      </c>
      <c r="U149" s="48">
        <f t="shared" si="11"/>
        <v>0</v>
      </c>
      <c r="V149" s="2">
        <f t="shared" si="13"/>
        <v>0</v>
      </c>
      <c r="W149" s="52"/>
      <c r="X149" s="52"/>
      <c r="Y149" s="52"/>
      <c r="Z149" s="52"/>
      <c r="AA149" s="52"/>
      <c r="AB149" s="52"/>
      <c r="CC149" s="49"/>
      <c r="CE149" s="50"/>
      <c r="CG149" s="21"/>
      <c r="CL149" s="50"/>
    </row>
    <row r="150" spans="1:90" ht="15" customHeight="1" x14ac:dyDescent="0.35">
      <c r="A150" s="52"/>
      <c r="B150" s="43">
        <v>143</v>
      </c>
      <c r="C150" s="44"/>
      <c r="D150" s="45"/>
      <c r="E150" s="42"/>
      <c r="F150" s="58"/>
      <c r="G150" s="45"/>
      <c r="H150" s="46"/>
      <c r="I150" s="46"/>
      <c r="J150" s="47"/>
      <c r="K150" s="47"/>
      <c r="L150" s="47"/>
      <c r="M150" s="47"/>
      <c r="N150" s="47"/>
      <c r="O150" s="47"/>
      <c r="P150" s="47"/>
      <c r="Q150" s="47"/>
      <c r="R150" s="47"/>
      <c r="S150" s="4">
        <f t="shared" si="10"/>
        <v>0</v>
      </c>
      <c r="T150" s="4">
        <f t="shared" si="12"/>
        <v>0</v>
      </c>
      <c r="U150" s="48">
        <f t="shared" si="11"/>
        <v>0</v>
      </c>
      <c r="V150" s="2">
        <f t="shared" si="13"/>
        <v>0</v>
      </c>
      <c r="W150" s="52"/>
      <c r="X150" s="52"/>
      <c r="Y150" s="52"/>
      <c r="Z150" s="52"/>
      <c r="AA150" s="52"/>
      <c r="AB150" s="52"/>
      <c r="CC150" s="49"/>
      <c r="CE150" s="50"/>
      <c r="CG150" s="21"/>
      <c r="CL150" s="50"/>
    </row>
    <row r="151" spans="1:90" ht="15" customHeight="1" x14ac:dyDescent="0.35">
      <c r="A151" s="52"/>
      <c r="B151" s="43">
        <v>144</v>
      </c>
      <c r="C151" s="44"/>
      <c r="D151" s="45"/>
      <c r="E151" s="42"/>
      <c r="F151" s="58"/>
      <c r="G151" s="45"/>
      <c r="H151" s="46"/>
      <c r="I151" s="46"/>
      <c r="J151" s="47"/>
      <c r="K151" s="47"/>
      <c r="L151" s="47"/>
      <c r="M151" s="47"/>
      <c r="N151" s="47"/>
      <c r="O151" s="47"/>
      <c r="P151" s="47"/>
      <c r="Q151" s="47"/>
      <c r="R151" s="47"/>
      <c r="S151" s="4">
        <f t="shared" si="10"/>
        <v>0</v>
      </c>
      <c r="T151" s="4">
        <f t="shared" si="12"/>
        <v>0</v>
      </c>
      <c r="U151" s="48">
        <f t="shared" si="11"/>
        <v>0</v>
      </c>
      <c r="V151" s="2">
        <f t="shared" si="13"/>
        <v>0</v>
      </c>
      <c r="W151" s="52"/>
      <c r="X151" s="52"/>
      <c r="Y151" s="52"/>
      <c r="Z151" s="52"/>
      <c r="AA151" s="52"/>
      <c r="AB151" s="52"/>
      <c r="CC151" s="49"/>
      <c r="CE151" s="50"/>
      <c r="CG151" s="21"/>
      <c r="CL151" s="50"/>
    </row>
    <row r="152" spans="1:90" ht="15" customHeight="1" x14ac:dyDescent="0.35">
      <c r="A152" s="52"/>
      <c r="B152" s="43">
        <v>145</v>
      </c>
      <c r="C152" s="44"/>
      <c r="D152" s="45"/>
      <c r="E152" s="42"/>
      <c r="F152" s="58"/>
      <c r="G152" s="45"/>
      <c r="H152" s="46"/>
      <c r="I152" s="46"/>
      <c r="J152" s="47"/>
      <c r="K152" s="47"/>
      <c r="L152" s="47"/>
      <c r="M152" s="47"/>
      <c r="N152" s="47"/>
      <c r="O152" s="47"/>
      <c r="P152" s="47"/>
      <c r="Q152" s="47"/>
      <c r="R152" s="47"/>
      <c r="S152" s="4">
        <f t="shared" si="10"/>
        <v>0</v>
      </c>
      <c r="T152" s="4">
        <f t="shared" si="12"/>
        <v>0</v>
      </c>
      <c r="U152" s="48">
        <f t="shared" si="11"/>
        <v>0</v>
      </c>
      <c r="V152" s="2">
        <f t="shared" si="13"/>
        <v>0</v>
      </c>
      <c r="W152" s="52"/>
      <c r="X152" s="52"/>
      <c r="Y152" s="52"/>
      <c r="Z152" s="52"/>
      <c r="AA152" s="52"/>
      <c r="AB152" s="52"/>
      <c r="CC152" s="49"/>
      <c r="CE152" s="50"/>
      <c r="CG152" s="21"/>
      <c r="CL152" s="50"/>
    </row>
    <row r="153" spans="1:90" ht="15" customHeight="1" x14ac:dyDescent="0.35">
      <c r="A153" s="52"/>
      <c r="B153" s="43">
        <v>146</v>
      </c>
      <c r="C153" s="44"/>
      <c r="D153" s="45"/>
      <c r="E153" s="42"/>
      <c r="F153" s="58"/>
      <c r="G153" s="45"/>
      <c r="H153" s="46"/>
      <c r="I153" s="46"/>
      <c r="J153" s="47"/>
      <c r="K153" s="47"/>
      <c r="L153" s="47"/>
      <c r="M153" s="47"/>
      <c r="N153" s="47"/>
      <c r="O153" s="47"/>
      <c r="P153" s="47"/>
      <c r="Q153" s="47"/>
      <c r="R153" s="47"/>
      <c r="S153" s="4">
        <f t="shared" si="10"/>
        <v>0</v>
      </c>
      <c r="T153" s="4">
        <f t="shared" si="12"/>
        <v>0</v>
      </c>
      <c r="U153" s="48">
        <f t="shared" si="11"/>
        <v>0</v>
      </c>
      <c r="V153" s="2">
        <f t="shared" si="13"/>
        <v>0</v>
      </c>
      <c r="W153" s="52"/>
      <c r="X153" s="52"/>
      <c r="Y153" s="52"/>
      <c r="Z153" s="52"/>
      <c r="AA153" s="52"/>
      <c r="AB153" s="52"/>
      <c r="CC153" s="49"/>
      <c r="CE153" s="50"/>
      <c r="CG153" s="21"/>
      <c r="CL153" s="50"/>
    </row>
    <row r="154" spans="1:90" ht="15" customHeight="1" x14ac:dyDescent="0.35">
      <c r="A154" s="52"/>
      <c r="B154" s="43">
        <v>147</v>
      </c>
      <c r="C154" s="44"/>
      <c r="D154" s="45"/>
      <c r="E154" s="42"/>
      <c r="F154" s="58"/>
      <c r="G154" s="45"/>
      <c r="H154" s="46"/>
      <c r="I154" s="46"/>
      <c r="J154" s="47"/>
      <c r="K154" s="47"/>
      <c r="L154" s="47"/>
      <c r="M154" s="47"/>
      <c r="N154" s="47"/>
      <c r="O154" s="47"/>
      <c r="P154" s="47"/>
      <c r="Q154" s="47"/>
      <c r="R154" s="47"/>
      <c r="S154" s="4">
        <f t="shared" si="10"/>
        <v>0</v>
      </c>
      <c r="T154" s="4">
        <f t="shared" si="12"/>
        <v>0</v>
      </c>
      <c r="U154" s="48">
        <f t="shared" si="11"/>
        <v>0</v>
      </c>
      <c r="V154" s="2">
        <f t="shared" si="13"/>
        <v>0</v>
      </c>
      <c r="W154" s="52"/>
      <c r="X154" s="52"/>
      <c r="Y154" s="52"/>
      <c r="Z154" s="52"/>
      <c r="AA154" s="52"/>
      <c r="AB154" s="52"/>
      <c r="CC154" s="49"/>
      <c r="CE154" s="50"/>
      <c r="CG154" s="21"/>
      <c r="CL154" s="50"/>
    </row>
    <row r="155" spans="1:90" ht="15" customHeight="1" x14ac:dyDescent="0.35">
      <c r="A155" s="52"/>
      <c r="B155" s="43">
        <v>148</v>
      </c>
      <c r="C155" s="44"/>
      <c r="D155" s="45"/>
      <c r="E155" s="42"/>
      <c r="F155" s="58"/>
      <c r="G155" s="45"/>
      <c r="H155" s="46"/>
      <c r="I155" s="46"/>
      <c r="J155" s="47"/>
      <c r="K155" s="47"/>
      <c r="L155" s="47"/>
      <c r="M155" s="47"/>
      <c r="N155" s="47"/>
      <c r="O155" s="47"/>
      <c r="P155" s="47"/>
      <c r="Q155" s="47"/>
      <c r="R155" s="47"/>
      <c r="S155" s="4">
        <f t="shared" si="10"/>
        <v>0</v>
      </c>
      <c r="T155" s="4">
        <f t="shared" si="12"/>
        <v>0</v>
      </c>
      <c r="U155" s="48">
        <f t="shared" si="11"/>
        <v>0</v>
      </c>
      <c r="V155" s="2">
        <f t="shared" si="13"/>
        <v>0</v>
      </c>
      <c r="W155" s="52"/>
      <c r="X155" s="52"/>
      <c r="Y155" s="52"/>
      <c r="Z155" s="52"/>
      <c r="AA155" s="52"/>
      <c r="AB155" s="52"/>
      <c r="CC155" s="49"/>
      <c r="CE155" s="50"/>
      <c r="CG155" s="21"/>
      <c r="CL155" s="50"/>
    </row>
    <row r="156" spans="1:90" ht="15" customHeight="1" x14ac:dyDescent="0.35">
      <c r="A156" s="52"/>
      <c r="B156" s="43">
        <v>149</v>
      </c>
      <c r="C156" s="44"/>
      <c r="D156" s="45"/>
      <c r="E156" s="42"/>
      <c r="F156" s="58"/>
      <c r="G156" s="45"/>
      <c r="H156" s="46"/>
      <c r="I156" s="46"/>
      <c r="J156" s="47"/>
      <c r="K156" s="47"/>
      <c r="L156" s="47"/>
      <c r="M156" s="47"/>
      <c r="N156" s="47"/>
      <c r="O156" s="47"/>
      <c r="P156" s="47"/>
      <c r="Q156" s="47"/>
      <c r="R156" s="47"/>
      <c r="S156" s="4">
        <f t="shared" si="10"/>
        <v>0</v>
      </c>
      <c r="T156" s="4">
        <f t="shared" si="12"/>
        <v>0</v>
      </c>
      <c r="U156" s="48">
        <f t="shared" si="11"/>
        <v>0</v>
      </c>
      <c r="V156" s="2">
        <f t="shared" si="13"/>
        <v>0</v>
      </c>
      <c r="W156" s="52"/>
      <c r="X156" s="52"/>
      <c r="Y156" s="52"/>
      <c r="Z156" s="52"/>
      <c r="AA156" s="52"/>
      <c r="AB156" s="52"/>
      <c r="CC156" s="49"/>
      <c r="CE156" s="50"/>
      <c r="CG156" s="21"/>
      <c r="CL156" s="50"/>
    </row>
    <row r="157" spans="1:90" ht="15" customHeight="1" x14ac:dyDescent="0.35">
      <c r="A157" s="52"/>
      <c r="B157" s="43">
        <v>150</v>
      </c>
      <c r="C157" s="44"/>
      <c r="D157" s="45"/>
      <c r="E157" s="42"/>
      <c r="F157" s="58"/>
      <c r="G157" s="45"/>
      <c r="H157" s="46"/>
      <c r="I157" s="46"/>
      <c r="J157" s="47"/>
      <c r="K157" s="47"/>
      <c r="L157" s="47"/>
      <c r="M157" s="47"/>
      <c r="N157" s="47"/>
      <c r="O157" s="47"/>
      <c r="P157" s="47"/>
      <c r="Q157" s="47"/>
      <c r="R157" s="47"/>
      <c r="S157" s="4">
        <f t="shared" si="10"/>
        <v>0</v>
      </c>
      <c r="T157" s="4">
        <f t="shared" si="12"/>
        <v>0</v>
      </c>
      <c r="U157" s="48">
        <f t="shared" si="11"/>
        <v>0</v>
      </c>
      <c r="V157" s="2">
        <f t="shared" si="13"/>
        <v>0</v>
      </c>
      <c r="W157" s="52"/>
      <c r="X157" s="52"/>
      <c r="Y157" s="52"/>
      <c r="Z157" s="52"/>
      <c r="AA157" s="52"/>
      <c r="AB157" s="52"/>
      <c r="CC157" s="49"/>
      <c r="CE157" s="50"/>
      <c r="CG157" s="21"/>
      <c r="CL157" s="50"/>
    </row>
    <row r="158" spans="1:90" ht="15" customHeight="1" x14ac:dyDescent="0.35">
      <c r="A158" s="52"/>
      <c r="B158" s="43">
        <v>151</v>
      </c>
      <c r="C158" s="44"/>
      <c r="D158" s="45"/>
      <c r="E158" s="42"/>
      <c r="F158" s="58"/>
      <c r="G158" s="45"/>
      <c r="H158" s="46"/>
      <c r="I158" s="46"/>
      <c r="J158" s="47"/>
      <c r="K158" s="47"/>
      <c r="L158" s="47"/>
      <c r="M158" s="47"/>
      <c r="N158" s="47"/>
      <c r="O158" s="47"/>
      <c r="P158" s="47"/>
      <c r="Q158" s="47"/>
      <c r="R158" s="47"/>
      <c r="S158" s="4">
        <f t="shared" si="10"/>
        <v>0</v>
      </c>
      <c r="T158" s="4">
        <f t="shared" si="12"/>
        <v>0</v>
      </c>
      <c r="U158" s="48">
        <f t="shared" si="11"/>
        <v>0</v>
      </c>
      <c r="V158" s="2">
        <f t="shared" si="13"/>
        <v>0</v>
      </c>
      <c r="W158" s="52"/>
      <c r="X158" s="52"/>
      <c r="Y158" s="52"/>
      <c r="Z158" s="52"/>
      <c r="AA158" s="52"/>
      <c r="AB158" s="52"/>
      <c r="CC158" s="49"/>
      <c r="CE158" s="50"/>
      <c r="CG158" s="21"/>
      <c r="CL158" s="50"/>
    </row>
    <row r="159" spans="1:90" ht="15" customHeight="1" x14ac:dyDescent="0.35">
      <c r="A159" s="52"/>
      <c r="B159" s="43">
        <v>152</v>
      </c>
      <c r="C159" s="44"/>
      <c r="D159" s="45"/>
      <c r="E159" s="42"/>
      <c r="F159" s="58"/>
      <c r="G159" s="45"/>
      <c r="H159" s="46"/>
      <c r="I159" s="46"/>
      <c r="J159" s="47"/>
      <c r="K159" s="47"/>
      <c r="L159" s="47"/>
      <c r="M159" s="47"/>
      <c r="N159" s="47"/>
      <c r="O159" s="47"/>
      <c r="P159" s="47"/>
      <c r="Q159" s="47"/>
      <c r="R159" s="47"/>
      <c r="S159" s="4">
        <f t="shared" si="10"/>
        <v>0</v>
      </c>
      <c r="T159" s="4">
        <f t="shared" si="12"/>
        <v>0</v>
      </c>
      <c r="U159" s="48">
        <f t="shared" si="11"/>
        <v>0</v>
      </c>
      <c r="V159" s="2">
        <f t="shared" si="13"/>
        <v>0</v>
      </c>
      <c r="W159" s="52"/>
      <c r="X159" s="52"/>
      <c r="Y159" s="52"/>
      <c r="Z159" s="52"/>
      <c r="AA159" s="52"/>
      <c r="AB159" s="52"/>
      <c r="CC159" s="49"/>
      <c r="CE159" s="50"/>
      <c r="CG159" s="21"/>
      <c r="CL159" s="50"/>
    </row>
    <row r="160" spans="1:90" ht="15" customHeight="1" x14ac:dyDescent="0.35">
      <c r="A160" s="52"/>
      <c r="B160" s="43">
        <v>153</v>
      </c>
      <c r="C160" s="44"/>
      <c r="D160" s="45"/>
      <c r="E160" s="42"/>
      <c r="F160" s="58"/>
      <c r="G160" s="45"/>
      <c r="H160" s="46"/>
      <c r="I160" s="46"/>
      <c r="J160" s="47"/>
      <c r="K160" s="47"/>
      <c r="L160" s="47"/>
      <c r="M160" s="47"/>
      <c r="N160" s="47"/>
      <c r="O160" s="47"/>
      <c r="P160" s="47"/>
      <c r="Q160" s="47"/>
      <c r="R160" s="47"/>
      <c r="S160" s="4">
        <f t="shared" si="10"/>
        <v>0</v>
      </c>
      <c r="T160" s="4">
        <f t="shared" si="12"/>
        <v>0</v>
      </c>
      <c r="U160" s="48">
        <f t="shared" si="11"/>
        <v>0</v>
      </c>
      <c r="V160" s="2">
        <f t="shared" si="13"/>
        <v>0</v>
      </c>
      <c r="W160" s="52"/>
      <c r="X160" s="52"/>
      <c r="Y160" s="52"/>
      <c r="Z160" s="52"/>
      <c r="AA160" s="52"/>
      <c r="AB160" s="52"/>
      <c r="CC160" s="49"/>
      <c r="CE160" s="50"/>
      <c r="CG160" s="21"/>
      <c r="CL160" s="50"/>
    </row>
    <row r="161" spans="1:90" ht="15" customHeight="1" x14ac:dyDescent="0.35">
      <c r="A161" s="52"/>
      <c r="B161" s="43">
        <v>154</v>
      </c>
      <c r="C161" s="44"/>
      <c r="D161" s="45"/>
      <c r="E161" s="42"/>
      <c r="F161" s="58"/>
      <c r="G161" s="45"/>
      <c r="H161" s="46"/>
      <c r="I161" s="46"/>
      <c r="J161" s="47"/>
      <c r="K161" s="47"/>
      <c r="L161" s="47"/>
      <c r="M161" s="47"/>
      <c r="N161" s="47"/>
      <c r="O161" s="47"/>
      <c r="P161" s="47"/>
      <c r="Q161" s="47"/>
      <c r="R161" s="47"/>
      <c r="S161" s="4">
        <f t="shared" si="10"/>
        <v>0</v>
      </c>
      <c r="T161" s="4">
        <f t="shared" si="12"/>
        <v>0</v>
      </c>
      <c r="U161" s="48">
        <f t="shared" si="11"/>
        <v>0</v>
      </c>
      <c r="V161" s="2">
        <f t="shared" si="13"/>
        <v>0</v>
      </c>
      <c r="W161" s="52"/>
      <c r="X161" s="52"/>
      <c r="Y161" s="52"/>
      <c r="Z161" s="52"/>
      <c r="AA161" s="52"/>
      <c r="AB161" s="52"/>
      <c r="CC161" s="49"/>
      <c r="CE161" s="50"/>
      <c r="CG161" s="21"/>
      <c r="CL161" s="50"/>
    </row>
    <row r="162" spans="1:90" ht="15" customHeight="1" x14ac:dyDescent="0.35">
      <c r="A162" s="52"/>
      <c r="B162" s="43">
        <v>155</v>
      </c>
      <c r="C162" s="44"/>
      <c r="D162" s="45"/>
      <c r="E162" s="42"/>
      <c r="F162" s="58"/>
      <c r="G162" s="45"/>
      <c r="H162" s="46"/>
      <c r="I162" s="46"/>
      <c r="J162" s="47"/>
      <c r="K162" s="47"/>
      <c r="L162" s="47"/>
      <c r="M162" s="47"/>
      <c r="N162" s="47"/>
      <c r="O162" s="47"/>
      <c r="P162" s="47"/>
      <c r="Q162" s="47"/>
      <c r="R162" s="47"/>
      <c r="S162" s="4">
        <f t="shared" si="10"/>
        <v>0</v>
      </c>
      <c r="T162" s="4">
        <f t="shared" si="12"/>
        <v>0</v>
      </c>
      <c r="U162" s="48">
        <f t="shared" si="11"/>
        <v>0</v>
      </c>
      <c r="V162" s="2">
        <f t="shared" si="13"/>
        <v>0</v>
      </c>
      <c r="W162" s="52"/>
      <c r="X162" s="52"/>
      <c r="Y162" s="52"/>
      <c r="Z162" s="52"/>
      <c r="AA162" s="52"/>
      <c r="AB162" s="52"/>
      <c r="CC162" s="49"/>
      <c r="CE162" s="50"/>
      <c r="CG162" s="21"/>
      <c r="CL162" s="50"/>
    </row>
    <row r="163" spans="1:90" ht="15" customHeight="1" x14ac:dyDescent="0.35">
      <c r="A163" s="52"/>
      <c r="B163" s="43">
        <v>156</v>
      </c>
      <c r="C163" s="44"/>
      <c r="D163" s="45"/>
      <c r="E163" s="42"/>
      <c r="F163" s="58"/>
      <c r="G163" s="45"/>
      <c r="H163" s="46"/>
      <c r="I163" s="46"/>
      <c r="J163" s="47"/>
      <c r="K163" s="47"/>
      <c r="L163" s="47"/>
      <c r="M163" s="47"/>
      <c r="N163" s="47"/>
      <c r="O163" s="47"/>
      <c r="P163" s="47"/>
      <c r="Q163" s="47"/>
      <c r="R163" s="47"/>
      <c r="S163" s="4">
        <f t="shared" si="10"/>
        <v>0</v>
      </c>
      <c r="T163" s="4">
        <f t="shared" si="12"/>
        <v>0</v>
      </c>
      <c r="U163" s="48">
        <f t="shared" si="11"/>
        <v>0</v>
      </c>
      <c r="V163" s="2">
        <f t="shared" si="13"/>
        <v>0</v>
      </c>
      <c r="W163" s="52"/>
      <c r="X163" s="52"/>
      <c r="Y163" s="52"/>
      <c r="Z163" s="52"/>
      <c r="AA163" s="52"/>
      <c r="AB163" s="52"/>
      <c r="CC163" s="49"/>
      <c r="CE163" s="50"/>
      <c r="CG163" s="21"/>
      <c r="CL163" s="50"/>
    </row>
    <row r="164" spans="1:90" ht="15" customHeight="1" x14ac:dyDescent="0.35">
      <c r="A164" s="52"/>
      <c r="B164" s="43">
        <v>157</v>
      </c>
      <c r="C164" s="44"/>
      <c r="D164" s="45"/>
      <c r="E164" s="42"/>
      <c r="F164" s="58"/>
      <c r="G164" s="45"/>
      <c r="H164" s="46"/>
      <c r="I164" s="46"/>
      <c r="J164" s="47"/>
      <c r="K164" s="47"/>
      <c r="L164" s="47"/>
      <c r="M164" s="47"/>
      <c r="N164" s="47"/>
      <c r="O164" s="47"/>
      <c r="P164" s="47"/>
      <c r="Q164" s="47"/>
      <c r="R164" s="47"/>
      <c r="S164" s="4">
        <f t="shared" si="10"/>
        <v>0</v>
      </c>
      <c r="T164" s="4">
        <f t="shared" si="12"/>
        <v>0</v>
      </c>
      <c r="U164" s="48">
        <f t="shared" si="11"/>
        <v>0</v>
      </c>
      <c r="V164" s="2">
        <f t="shared" si="13"/>
        <v>0</v>
      </c>
      <c r="W164" s="52"/>
      <c r="X164" s="52"/>
      <c r="Y164" s="52"/>
      <c r="Z164" s="52"/>
      <c r="AA164" s="52"/>
      <c r="AB164" s="52"/>
      <c r="CC164" s="49"/>
      <c r="CE164" s="50"/>
      <c r="CG164" s="21"/>
      <c r="CL164" s="50"/>
    </row>
    <row r="165" spans="1:90" ht="15" customHeight="1" x14ac:dyDescent="0.35">
      <c r="A165" s="52"/>
      <c r="B165" s="43">
        <v>158</v>
      </c>
      <c r="C165" s="44"/>
      <c r="D165" s="45"/>
      <c r="E165" s="42"/>
      <c r="F165" s="58"/>
      <c r="G165" s="45"/>
      <c r="H165" s="46"/>
      <c r="I165" s="46"/>
      <c r="J165" s="47"/>
      <c r="K165" s="47"/>
      <c r="L165" s="47"/>
      <c r="M165" s="47"/>
      <c r="N165" s="47"/>
      <c r="O165" s="47"/>
      <c r="P165" s="47"/>
      <c r="Q165" s="47"/>
      <c r="R165" s="47"/>
      <c r="S165" s="4">
        <f t="shared" si="10"/>
        <v>0</v>
      </c>
      <c r="T165" s="4">
        <f t="shared" si="12"/>
        <v>0</v>
      </c>
      <c r="U165" s="48">
        <f t="shared" si="11"/>
        <v>0</v>
      </c>
      <c r="V165" s="2">
        <f t="shared" si="13"/>
        <v>0</v>
      </c>
      <c r="W165" s="52"/>
      <c r="X165" s="52"/>
      <c r="Y165" s="52"/>
      <c r="Z165" s="52"/>
      <c r="AA165" s="52"/>
      <c r="AB165" s="52"/>
      <c r="CC165" s="49"/>
      <c r="CE165" s="50"/>
      <c r="CG165" s="21"/>
      <c r="CL165" s="50"/>
    </row>
    <row r="166" spans="1:90" ht="15" customHeight="1" x14ac:dyDescent="0.35">
      <c r="A166" s="52"/>
      <c r="B166" s="43">
        <v>159</v>
      </c>
      <c r="C166" s="44"/>
      <c r="D166" s="45"/>
      <c r="E166" s="42"/>
      <c r="F166" s="58"/>
      <c r="G166" s="45"/>
      <c r="H166" s="46"/>
      <c r="I166" s="46"/>
      <c r="J166" s="47"/>
      <c r="K166" s="47"/>
      <c r="L166" s="47"/>
      <c r="M166" s="47"/>
      <c r="N166" s="47"/>
      <c r="O166" s="47"/>
      <c r="P166" s="47"/>
      <c r="Q166" s="47"/>
      <c r="R166" s="47"/>
      <c r="S166" s="4">
        <f t="shared" si="10"/>
        <v>0</v>
      </c>
      <c r="T166" s="4">
        <f t="shared" si="12"/>
        <v>0</v>
      </c>
      <c r="U166" s="48">
        <f t="shared" si="11"/>
        <v>0</v>
      </c>
      <c r="V166" s="2">
        <f t="shared" si="13"/>
        <v>0</v>
      </c>
      <c r="W166" s="52"/>
      <c r="X166" s="52"/>
      <c r="Y166" s="52"/>
      <c r="Z166" s="52"/>
      <c r="AA166" s="52"/>
      <c r="AB166" s="52"/>
      <c r="CC166" s="49"/>
      <c r="CE166" s="50"/>
      <c r="CG166" s="21"/>
      <c r="CL166" s="50"/>
    </row>
    <row r="167" spans="1:90" ht="15" customHeight="1" x14ac:dyDescent="0.35">
      <c r="A167" s="52"/>
      <c r="B167" s="43">
        <v>160</v>
      </c>
      <c r="C167" s="44"/>
      <c r="D167" s="45"/>
      <c r="E167" s="42"/>
      <c r="F167" s="58"/>
      <c r="G167" s="45"/>
      <c r="H167" s="46"/>
      <c r="I167" s="46"/>
      <c r="J167" s="47"/>
      <c r="K167" s="47"/>
      <c r="L167" s="47"/>
      <c r="M167" s="47"/>
      <c r="N167" s="47"/>
      <c r="O167" s="47"/>
      <c r="P167" s="47"/>
      <c r="Q167" s="47"/>
      <c r="R167" s="47"/>
      <c r="S167" s="4">
        <f t="shared" si="10"/>
        <v>0</v>
      </c>
      <c r="T167" s="4">
        <f t="shared" si="12"/>
        <v>0</v>
      </c>
      <c r="U167" s="48">
        <f t="shared" si="11"/>
        <v>0</v>
      </c>
      <c r="V167" s="2">
        <f t="shared" si="13"/>
        <v>0</v>
      </c>
      <c r="W167" s="52"/>
      <c r="X167" s="52"/>
      <c r="Y167" s="52"/>
      <c r="Z167" s="52"/>
      <c r="AA167" s="52"/>
      <c r="AB167" s="52"/>
      <c r="CC167" s="49"/>
      <c r="CE167" s="50"/>
      <c r="CG167" s="21"/>
      <c r="CL167" s="50"/>
    </row>
    <row r="168" spans="1:90" ht="15" customHeight="1" x14ac:dyDescent="0.35">
      <c r="A168" s="52"/>
      <c r="B168" s="43">
        <v>161</v>
      </c>
      <c r="C168" s="44"/>
      <c r="D168" s="45"/>
      <c r="E168" s="42"/>
      <c r="F168" s="58"/>
      <c r="G168" s="45"/>
      <c r="H168" s="46"/>
      <c r="I168" s="46"/>
      <c r="J168" s="47"/>
      <c r="K168" s="47"/>
      <c r="L168" s="47"/>
      <c r="M168" s="47"/>
      <c r="N168" s="47"/>
      <c r="O168" s="47"/>
      <c r="P168" s="47"/>
      <c r="Q168" s="47"/>
      <c r="R168" s="47"/>
      <c r="S168" s="4">
        <f t="shared" si="10"/>
        <v>0</v>
      </c>
      <c r="T168" s="4">
        <f t="shared" si="12"/>
        <v>0</v>
      </c>
      <c r="U168" s="48">
        <f t="shared" si="11"/>
        <v>0</v>
      </c>
      <c r="V168" s="2">
        <f t="shared" si="13"/>
        <v>0</v>
      </c>
      <c r="W168" s="52"/>
      <c r="X168" s="52"/>
      <c r="Y168" s="52"/>
      <c r="Z168" s="52"/>
      <c r="AA168" s="52"/>
      <c r="AB168" s="52"/>
      <c r="CC168" s="49"/>
      <c r="CE168" s="50"/>
      <c r="CG168" s="21"/>
      <c r="CL168" s="50"/>
    </row>
    <row r="169" spans="1:90" ht="15" customHeight="1" x14ac:dyDescent="0.35">
      <c r="A169" s="52"/>
      <c r="B169" s="43">
        <v>162</v>
      </c>
      <c r="C169" s="44"/>
      <c r="D169" s="45"/>
      <c r="E169" s="42"/>
      <c r="F169" s="58"/>
      <c r="G169" s="45"/>
      <c r="H169" s="46"/>
      <c r="I169" s="46"/>
      <c r="J169" s="47"/>
      <c r="K169" s="47"/>
      <c r="L169" s="47"/>
      <c r="M169" s="47"/>
      <c r="N169" s="47"/>
      <c r="O169" s="47"/>
      <c r="P169" s="47"/>
      <c r="Q169" s="47"/>
      <c r="R169" s="47"/>
      <c r="S169" s="4">
        <f t="shared" si="10"/>
        <v>0</v>
      </c>
      <c r="T169" s="4">
        <f t="shared" si="12"/>
        <v>0</v>
      </c>
      <c r="U169" s="48">
        <f t="shared" si="11"/>
        <v>0</v>
      </c>
      <c r="V169" s="2">
        <f t="shared" si="13"/>
        <v>0</v>
      </c>
      <c r="W169" s="52"/>
      <c r="X169" s="52"/>
      <c r="Y169" s="52"/>
      <c r="Z169" s="52"/>
      <c r="AA169" s="52"/>
      <c r="AB169" s="52"/>
      <c r="CC169" s="49"/>
      <c r="CE169" s="50"/>
      <c r="CG169" s="21"/>
      <c r="CL169" s="50"/>
    </row>
    <row r="170" spans="1:90" ht="15" customHeight="1" x14ac:dyDescent="0.35">
      <c r="A170" s="52"/>
      <c r="B170" s="43">
        <v>163</v>
      </c>
      <c r="C170" s="44"/>
      <c r="D170" s="45"/>
      <c r="E170" s="42"/>
      <c r="F170" s="58"/>
      <c r="G170" s="45"/>
      <c r="H170" s="46"/>
      <c r="I170" s="46"/>
      <c r="J170" s="47"/>
      <c r="K170" s="47"/>
      <c r="L170" s="47"/>
      <c r="M170" s="47"/>
      <c r="N170" s="47"/>
      <c r="O170" s="47"/>
      <c r="P170" s="47"/>
      <c r="Q170" s="47"/>
      <c r="R170" s="47"/>
      <c r="S170" s="4">
        <f t="shared" si="10"/>
        <v>0</v>
      </c>
      <c r="T170" s="4">
        <f t="shared" si="12"/>
        <v>0</v>
      </c>
      <c r="U170" s="48">
        <f t="shared" si="11"/>
        <v>0</v>
      </c>
      <c r="V170" s="2">
        <f t="shared" si="13"/>
        <v>0</v>
      </c>
      <c r="W170" s="52"/>
      <c r="X170" s="52"/>
      <c r="Y170" s="52"/>
      <c r="Z170" s="52"/>
      <c r="AA170" s="52"/>
      <c r="AB170" s="52"/>
      <c r="CC170" s="49"/>
      <c r="CE170" s="50"/>
      <c r="CG170" s="21"/>
      <c r="CL170" s="50"/>
    </row>
    <row r="171" spans="1:90" ht="15" customHeight="1" x14ac:dyDescent="0.35">
      <c r="A171" s="52"/>
      <c r="B171" s="43">
        <v>164</v>
      </c>
      <c r="C171" s="44"/>
      <c r="D171" s="45"/>
      <c r="E171" s="42"/>
      <c r="F171" s="58"/>
      <c r="G171" s="45"/>
      <c r="H171" s="46"/>
      <c r="I171" s="46"/>
      <c r="J171" s="47"/>
      <c r="K171" s="47"/>
      <c r="L171" s="47"/>
      <c r="M171" s="47"/>
      <c r="N171" s="47"/>
      <c r="O171" s="47"/>
      <c r="P171" s="47"/>
      <c r="Q171" s="47"/>
      <c r="R171" s="47"/>
      <c r="S171" s="4">
        <f t="shared" si="10"/>
        <v>0</v>
      </c>
      <c r="T171" s="4">
        <f t="shared" si="12"/>
        <v>0</v>
      </c>
      <c r="U171" s="48">
        <f t="shared" si="11"/>
        <v>0</v>
      </c>
      <c r="V171" s="2">
        <f t="shared" si="13"/>
        <v>0</v>
      </c>
      <c r="W171" s="52"/>
      <c r="X171" s="52"/>
      <c r="Y171" s="52"/>
      <c r="Z171" s="52"/>
      <c r="AA171" s="52"/>
      <c r="AB171" s="52"/>
      <c r="CC171" s="49"/>
      <c r="CE171" s="50"/>
      <c r="CG171" s="21"/>
      <c r="CL171" s="50"/>
    </row>
    <row r="172" spans="1:90" ht="15" customHeight="1" x14ac:dyDescent="0.35">
      <c r="A172" s="52"/>
      <c r="B172" s="43">
        <v>165</v>
      </c>
      <c r="C172" s="44"/>
      <c r="D172" s="45"/>
      <c r="E172" s="42"/>
      <c r="F172" s="58"/>
      <c r="G172" s="45"/>
      <c r="H172" s="46"/>
      <c r="I172" s="46"/>
      <c r="J172" s="47"/>
      <c r="K172" s="47"/>
      <c r="L172" s="47"/>
      <c r="M172" s="47"/>
      <c r="N172" s="47"/>
      <c r="O172" s="47"/>
      <c r="P172" s="47"/>
      <c r="Q172" s="47"/>
      <c r="R172" s="47"/>
      <c r="S172" s="4">
        <f t="shared" si="10"/>
        <v>0</v>
      </c>
      <c r="T172" s="4">
        <f t="shared" si="12"/>
        <v>0</v>
      </c>
      <c r="U172" s="48">
        <f t="shared" si="11"/>
        <v>0</v>
      </c>
      <c r="V172" s="2">
        <f t="shared" si="13"/>
        <v>0</v>
      </c>
      <c r="W172" s="52"/>
      <c r="X172" s="52"/>
      <c r="Y172" s="52"/>
      <c r="Z172" s="52"/>
      <c r="AA172" s="52"/>
      <c r="AB172" s="52"/>
      <c r="CC172" s="49"/>
      <c r="CE172" s="50"/>
      <c r="CG172" s="21"/>
      <c r="CL172" s="50"/>
    </row>
    <row r="173" spans="1:90" ht="15" customHeight="1" x14ac:dyDescent="0.35">
      <c r="A173" s="52"/>
      <c r="B173" s="43">
        <v>166</v>
      </c>
      <c r="C173" s="44"/>
      <c r="D173" s="45"/>
      <c r="E173" s="42"/>
      <c r="F173" s="58"/>
      <c r="G173" s="45"/>
      <c r="H173" s="46"/>
      <c r="I173" s="46"/>
      <c r="J173" s="47"/>
      <c r="K173" s="47"/>
      <c r="L173" s="47"/>
      <c r="M173" s="47"/>
      <c r="N173" s="47"/>
      <c r="O173" s="47"/>
      <c r="P173" s="47"/>
      <c r="Q173" s="47"/>
      <c r="R173" s="47"/>
      <c r="S173" s="4">
        <f t="shared" si="10"/>
        <v>0</v>
      </c>
      <c r="T173" s="4">
        <f t="shared" si="12"/>
        <v>0</v>
      </c>
      <c r="U173" s="48">
        <f t="shared" si="11"/>
        <v>0</v>
      </c>
      <c r="V173" s="2">
        <f t="shared" si="13"/>
        <v>0</v>
      </c>
      <c r="W173" s="52"/>
      <c r="X173" s="52"/>
      <c r="Y173" s="52"/>
      <c r="Z173" s="52"/>
      <c r="AA173" s="52"/>
      <c r="AB173" s="52"/>
      <c r="CC173" s="49"/>
      <c r="CE173" s="50"/>
      <c r="CG173" s="21"/>
      <c r="CL173" s="50"/>
    </row>
    <row r="174" spans="1:90" ht="15" customHeight="1" x14ac:dyDescent="0.35">
      <c r="A174" s="52"/>
      <c r="B174" s="43">
        <v>167</v>
      </c>
      <c r="C174" s="44"/>
      <c r="D174" s="45"/>
      <c r="E174" s="42"/>
      <c r="F174" s="58"/>
      <c r="G174" s="45"/>
      <c r="H174" s="46"/>
      <c r="I174" s="46"/>
      <c r="J174" s="47"/>
      <c r="K174" s="47"/>
      <c r="L174" s="47"/>
      <c r="M174" s="47"/>
      <c r="N174" s="47"/>
      <c r="O174" s="47"/>
      <c r="P174" s="47"/>
      <c r="Q174" s="47"/>
      <c r="R174" s="47"/>
      <c r="S174" s="4">
        <f t="shared" si="10"/>
        <v>0</v>
      </c>
      <c r="T174" s="4">
        <f t="shared" si="12"/>
        <v>0</v>
      </c>
      <c r="U174" s="48">
        <f t="shared" si="11"/>
        <v>0</v>
      </c>
      <c r="V174" s="2">
        <f t="shared" si="13"/>
        <v>0</v>
      </c>
      <c r="W174" s="52"/>
      <c r="X174" s="52"/>
      <c r="Y174" s="52"/>
      <c r="Z174" s="52"/>
      <c r="AA174" s="52"/>
      <c r="AB174" s="52"/>
      <c r="CC174" s="49"/>
      <c r="CE174" s="50"/>
      <c r="CG174" s="21"/>
      <c r="CL174" s="50"/>
    </row>
    <row r="175" spans="1:90" ht="15" customHeight="1" x14ac:dyDescent="0.35">
      <c r="A175" s="52"/>
      <c r="B175" s="43">
        <v>168</v>
      </c>
      <c r="C175" s="44"/>
      <c r="D175" s="45"/>
      <c r="E175" s="42"/>
      <c r="F175" s="58"/>
      <c r="G175" s="45"/>
      <c r="H175" s="46"/>
      <c r="I175" s="46"/>
      <c r="J175" s="47"/>
      <c r="K175" s="47"/>
      <c r="L175" s="47"/>
      <c r="M175" s="47"/>
      <c r="N175" s="47"/>
      <c r="O175" s="47"/>
      <c r="P175" s="47"/>
      <c r="Q175" s="47"/>
      <c r="R175" s="47"/>
      <c r="S175" s="4">
        <f t="shared" si="10"/>
        <v>0</v>
      </c>
      <c r="T175" s="4">
        <f t="shared" si="12"/>
        <v>0</v>
      </c>
      <c r="U175" s="48">
        <f t="shared" si="11"/>
        <v>0</v>
      </c>
      <c r="V175" s="2">
        <f t="shared" si="13"/>
        <v>0</v>
      </c>
      <c r="W175" s="52"/>
      <c r="X175" s="52"/>
      <c r="Y175" s="52"/>
      <c r="Z175" s="52"/>
      <c r="AA175" s="52"/>
      <c r="AB175" s="52"/>
      <c r="CC175" s="49"/>
      <c r="CE175" s="50"/>
      <c r="CG175" s="21"/>
      <c r="CL175" s="50"/>
    </row>
    <row r="176" spans="1:90" ht="15" customHeight="1" x14ac:dyDescent="0.35">
      <c r="A176" s="52"/>
      <c r="B176" s="43">
        <v>169</v>
      </c>
      <c r="C176" s="44"/>
      <c r="D176" s="45"/>
      <c r="E176" s="42"/>
      <c r="F176" s="58"/>
      <c r="G176" s="45"/>
      <c r="H176" s="46"/>
      <c r="I176" s="46"/>
      <c r="J176" s="47"/>
      <c r="K176" s="47"/>
      <c r="L176" s="47"/>
      <c r="M176" s="47"/>
      <c r="N176" s="47"/>
      <c r="O176" s="47"/>
      <c r="P176" s="47"/>
      <c r="Q176" s="47"/>
      <c r="R176" s="47"/>
      <c r="S176" s="4">
        <f t="shared" si="10"/>
        <v>0</v>
      </c>
      <c r="T176" s="4">
        <f t="shared" si="12"/>
        <v>0</v>
      </c>
      <c r="U176" s="48">
        <f t="shared" si="11"/>
        <v>0</v>
      </c>
      <c r="V176" s="2">
        <f t="shared" si="13"/>
        <v>0</v>
      </c>
      <c r="W176" s="52"/>
      <c r="X176" s="52"/>
      <c r="Y176" s="52"/>
      <c r="Z176" s="52"/>
      <c r="AA176" s="52"/>
      <c r="AB176" s="52"/>
      <c r="CC176" s="49"/>
      <c r="CE176" s="50"/>
      <c r="CG176" s="21"/>
      <c r="CL176" s="50"/>
    </row>
    <row r="177" spans="1:90" ht="15" customHeight="1" x14ac:dyDescent="0.35">
      <c r="A177" s="52"/>
      <c r="B177" s="43">
        <v>170</v>
      </c>
      <c r="C177" s="44"/>
      <c r="D177" s="45"/>
      <c r="E177" s="42"/>
      <c r="F177" s="58"/>
      <c r="G177" s="45"/>
      <c r="H177" s="46"/>
      <c r="I177" s="46"/>
      <c r="J177" s="47"/>
      <c r="K177" s="47"/>
      <c r="L177" s="47"/>
      <c r="M177" s="47"/>
      <c r="N177" s="47"/>
      <c r="O177" s="47"/>
      <c r="P177" s="47"/>
      <c r="Q177" s="47"/>
      <c r="R177" s="47"/>
      <c r="S177" s="4">
        <f t="shared" si="10"/>
        <v>0</v>
      </c>
      <c r="T177" s="4">
        <f t="shared" si="12"/>
        <v>0</v>
      </c>
      <c r="U177" s="5">
        <f t="shared" si="11"/>
        <v>0</v>
      </c>
      <c r="V177" s="2">
        <f t="shared" si="13"/>
        <v>0</v>
      </c>
      <c r="W177" s="52"/>
      <c r="X177" s="52"/>
      <c r="Y177" s="52"/>
      <c r="Z177" s="52"/>
      <c r="AA177" s="52"/>
      <c r="AB177" s="52"/>
      <c r="CC177" s="18" t="str">
        <f t="shared" si="0"/>
        <v/>
      </c>
      <c r="CE177" s="19">
        <f t="shared" si="3"/>
        <v>0</v>
      </c>
      <c r="CG177" s="21"/>
      <c r="CK177" s="51">
        <v>30</v>
      </c>
      <c r="CL177" s="19" t="e">
        <f>IF(#REF!=30,"Teniu 30 línies amb ERRORS: El núm. d'hores setmanals USAP no pot ser superior a les de la jornada total al CET","")</f>
        <v>#REF!</v>
      </c>
    </row>
    <row r="178" spans="1:90" ht="15" customHeight="1" x14ac:dyDescent="0.35">
      <c r="A178" s="52"/>
      <c r="B178" s="43">
        <v>171</v>
      </c>
      <c r="C178" s="44"/>
      <c r="D178" s="45"/>
      <c r="E178" s="42"/>
      <c r="F178" s="58"/>
      <c r="G178" s="45"/>
      <c r="H178" s="46"/>
      <c r="I178" s="46"/>
      <c r="J178" s="47"/>
      <c r="K178" s="47"/>
      <c r="L178" s="47"/>
      <c r="M178" s="47"/>
      <c r="N178" s="47"/>
      <c r="O178" s="47"/>
      <c r="P178" s="47"/>
      <c r="Q178" s="47"/>
      <c r="R178" s="47"/>
      <c r="S178" s="4">
        <f t="shared" si="10"/>
        <v>0</v>
      </c>
      <c r="T178" s="4">
        <f t="shared" si="12"/>
        <v>0</v>
      </c>
      <c r="U178" s="48">
        <f t="shared" si="11"/>
        <v>0</v>
      </c>
      <c r="V178" s="2">
        <f t="shared" si="13"/>
        <v>0</v>
      </c>
      <c r="W178" s="52"/>
      <c r="X178" s="52"/>
      <c r="Y178" s="52"/>
      <c r="Z178" s="52"/>
      <c r="AA178" s="52"/>
      <c r="AB178" s="52"/>
      <c r="CC178" s="49"/>
      <c r="CE178" s="50"/>
      <c r="CG178" s="21"/>
      <c r="CL178" s="50"/>
    </row>
    <row r="179" spans="1:90" ht="15" customHeight="1" x14ac:dyDescent="0.35">
      <c r="A179" s="52"/>
      <c r="B179" s="43">
        <v>172</v>
      </c>
      <c r="C179" s="44"/>
      <c r="D179" s="45"/>
      <c r="E179" s="42"/>
      <c r="F179" s="58"/>
      <c r="G179" s="45"/>
      <c r="H179" s="46"/>
      <c r="I179" s="46"/>
      <c r="J179" s="47"/>
      <c r="K179" s="47"/>
      <c r="L179" s="47"/>
      <c r="M179" s="47"/>
      <c r="N179" s="47"/>
      <c r="O179" s="47"/>
      <c r="P179" s="47"/>
      <c r="Q179" s="47"/>
      <c r="R179" s="47"/>
      <c r="S179" s="4">
        <f t="shared" si="10"/>
        <v>0</v>
      </c>
      <c r="T179" s="4">
        <f t="shared" si="12"/>
        <v>0</v>
      </c>
      <c r="U179" s="48">
        <f t="shared" si="11"/>
        <v>0</v>
      </c>
      <c r="V179" s="2">
        <f t="shared" si="13"/>
        <v>0</v>
      </c>
      <c r="W179" s="52"/>
      <c r="X179" s="52"/>
      <c r="Y179" s="52"/>
      <c r="Z179" s="52"/>
      <c r="AA179" s="52"/>
      <c r="AB179" s="52"/>
      <c r="CC179" s="49"/>
      <c r="CE179" s="50"/>
      <c r="CG179" s="21"/>
      <c r="CL179" s="50"/>
    </row>
    <row r="180" spans="1:90" ht="15" customHeight="1" x14ac:dyDescent="0.35">
      <c r="A180" s="52"/>
      <c r="B180" s="43">
        <v>173</v>
      </c>
      <c r="C180" s="44"/>
      <c r="D180" s="45"/>
      <c r="E180" s="42"/>
      <c r="F180" s="58"/>
      <c r="G180" s="45"/>
      <c r="H180" s="46"/>
      <c r="I180" s="46"/>
      <c r="J180" s="47"/>
      <c r="K180" s="47"/>
      <c r="L180" s="47"/>
      <c r="M180" s="47"/>
      <c r="N180" s="47"/>
      <c r="O180" s="47"/>
      <c r="P180" s="47"/>
      <c r="Q180" s="47"/>
      <c r="R180" s="47"/>
      <c r="S180" s="4">
        <f t="shared" si="10"/>
        <v>0</v>
      </c>
      <c r="T180" s="4">
        <f t="shared" si="12"/>
        <v>0</v>
      </c>
      <c r="U180" s="48">
        <f t="shared" si="11"/>
        <v>0</v>
      </c>
      <c r="V180" s="2">
        <f t="shared" si="13"/>
        <v>0</v>
      </c>
      <c r="W180" s="52"/>
      <c r="X180" s="52"/>
      <c r="Y180" s="52"/>
      <c r="Z180" s="52"/>
      <c r="AA180" s="52"/>
      <c r="AB180" s="52"/>
      <c r="CC180" s="49"/>
      <c r="CE180" s="50"/>
      <c r="CG180" s="21"/>
      <c r="CL180" s="50"/>
    </row>
    <row r="181" spans="1:90" ht="15" customHeight="1" x14ac:dyDescent="0.35">
      <c r="A181" s="52"/>
      <c r="B181" s="43">
        <v>174</v>
      </c>
      <c r="C181" s="44"/>
      <c r="D181" s="45"/>
      <c r="E181" s="42"/>
      <c r="F181" s="58"/>
      <c r="G181" s="45"/>
      <c r="H181" s="46"/>
      <c r="I181" s="46"/>
      <c r="J181" s="47"/>
      <c r="K181" s="47"/>
      <c r="L181" s="47"/>
      <c r="M181" s="47"/>
      <c r="N181" s="47"/>
      <c r="O181" s="47"/>
      <c r="P181" s="47"/>
      <c r="Q181" s="47"/>
      <c r="R181" s="47"/>
      <c r="S181" s="4">
        <f t="shared" si="10"/>
        <v>0</v>
      </c>
      <c r="T181" s="4">
        <f t="shared" si="12"/>
        <v>0</v>
      </c>
      <c r="U181" s="48">
        <f t="shared" si="11"/>
        <v>0</v>
      </c>
      <c r="V181" s="2">
        <f t="shared" si="13"/>
        <v>0</v>
      </c>
      <c r="W181" s="52"/>
      <c r="X181" s="52"/>
      <c r="Y181" s="52"/>
      <c r="Z181" s="52"/>
      <c r="AA181" s="52"/>
      <c r="AB181" s="52"/>
      <c r="CC181" s="49"/>
      <c r="CE181" s="50"/>
      <c r="CG181" s="21"/>
      <c r="CL181" s="50"/>
    </row>
    <row r="182" spans="1:90" ht="15" customHeight="1" x14ac:dyDescent="0.35">
      <c r="A182" s="52"/>
      <c r="B182" s="43">
        <v>175</v>
      </c>
      <c r="C182" s="44"/>
      <c r="D182" s="45"/>
      <c r="E182" s="42"/>
      <c r="F182" s="58"/>
      <c r="G182" s="45"/>
      <c r="H182" s="46"/>
      <c r="I182" s="46"/>
      <c r="J182" s="47"/>
      <c r="K182" s="47"/>
      <c r="L182" s="47"/>
      <c r="M182" s="47"/>
      <c r="N182" s="47"/>
      <c r="O182" s="47"/>
      <c r="P182" s="47"/>
      <c r="Q182" s="47"/>
      <c r="R182" s="47"/>
      <c r="S182" s="4">
        <f t="shared" si="10"/>
        <v>0</v>
      </c>
      <c r="T182" s="4">
        <f t="shared" si="12"/>
        <v>0</v>
      </c>
      <c r="U182" s="48">
        <f t="shared" si="11"/>
        <v>0</v>
      </c>
      <c r="V182" s="2">
        <f t="shared" si="13"/>
        <v>0</v>
      </c>
      <c r="W182" s="52"/>
      <c r="X182" s="52"/>
      <c r="Y182" s="52"/>
      <c r="Z182" s="52"/>
      <c r="AA182" s="52"/>
      <c r="AB182" s="52"/>
      <c r="CC182" s="49"/>
      <c r="CE182" s="50"/>
      <c r="CG182" s="21"/>
      <c r="CL182" s="50"/>
    </row>
    <row r="183" spans="1:90" ht="15" customHeight="1" x14ac:dyDescent="0.35">
      <c r="A183" s="52"/>
      <c r="B183" s="43">
        <v>176</v>
      </c>
      <c r="C183" s="44"/>
      <c r="D183" s="45"/>
      <c r="E183" s="42"/>
      <c r="F183" s="58"/>
      <c r="G183" s="45"/>
      <c r="H183" s="46"/>
      <c r="I183" s="46"/>
      <c r="J183" s="47"/>
      <c r="K183" s="47"/>
      <c r="L183" s="47"/>
      <c r="M183" s="47"/>
      <c r="N183" s="47"/>
      <c r="O183" s="47"/>
      <c r="P183" s="47"/>
      <c r="Q183" s="47"/>
      <c r="R183" s="47"/>
      <c r="S183" s="4">
        <f t="shared" si="10"/>
        <v>0</v>
      </c>
      <c r="T183" s="4">
        <f t="shared" si="12"/>
        <v>0</v>
      </c>
      <c r="U183" s="48">
        <f t="shared" si="11"/>
        <v>0</v>
      </c>
      <c r="V183" s="2">
        <f t="shared" si="13"/>
        <v>0</v>
      </c>
      <c r="W183" s="52"/>
      <c r="X183" s="52"/>
      <c r="Y183" s="52"/>
      <c r="Z183" s="52"/>
      <c r="AA183" s="52"/>
      <c r="AB183" s="52"/>
      <c r="CC183" s="49"/>
      <c r="CE183" s="50"/>
      <c r="CG183" s="21"/>
      <c r="CL183" s="50"/>
    </row>
    <row r="184" spans="1:90" ht="15" customHeight="1" x14ac:dyDescent="0.35">
      <c r="A184" s="52"/>
      <c r="B184" s="43">
        <v>177</v>
      </c>
      <c r="C184" s="44"/>
      <c r="D184" s="45"/>
      <c r="E184" s="42"/>
      <c r="F184" s="58"/>
      <c r="G184" s="45"/>
      <c r="H184" s="46"/>
      <c r="I184" s="46"/>
      <c r="J184" s="47"/>
      <c r="K184" s="47"/>
      <c r="L184" s="47"/>
      <c r="M184" s="47"/>
      <c r="N184" s="47"/>
      <c r="O184" s="47"/>
      <c r="P184" s="47"/>
      <c r="Q184" s="47"/>
      <c r="R184" s="47"/>
      <c r="S184" s="4">
        <f t="shared" si="10"/>
        <v>0</v>
      </c>
      <c r="T184" s="4">
        <f t="shared" si="12"/>
        <v>0</v>
      </c>
      <c r="U184" s="48">
        <f t="shared" si="11"/>
        <v>0</v>
      </c>
      <c r="V184" s="2">
        <f t="shared" si="13"/>
        <v>0</v>
      </c>
      <c r="W184" s="52"/>
      <c r="X184" s="52"/>
      <c r="Y184" s="52"/>
      <c r="Z184" s="52"/>
      <c r="AA184" s="52"/>
      <c r="AB184" s="52"/>
      <c r="CC184" s="49"/>
      <c r="CE184" s="50"/>
      <c r="CG184" s="21"/>
      <c r="CL184" s="50"/>
    </row>
    <row r="185" spans="1:90" ht="15" customHeight="1" x14ac:dyDescent="0.35">
      <c r="A185" s="52"/>
      <c r="B185" s="43">
        <v>178</v>
      </c>
      <c r="C185" s="44"/>
      <c r="D185" s="45"/>
      <c r="E185" s="42"/>
      <c r="F185" s="58"/>
      <c r="G185" s="45"/>
      <c r="H185" s="46"/>
      <c r="I185" s="46"/>
      <c r="J185" s="47"/>
      <c r="K185" s="47"/>
      <c r="L185" s="47"/>
      <c r="M185" s="47"/>
      <c r="N185" s="47"/>
      <c r="O185" s="47"/>
      <c r="P185" s="47"/>
      <c r="Q185" s="47"/>
      <c r="R185" s="47"/>
      <c r="S185" s="4">
        <f t="shared" si="10"/>
        <v>0</v>
      </c>
      <c r="T185" s="4">
        <f t="shared" si="12"/>
        <v>0</v>
      </c>
      <c r="U185" s="48">
        <f t="shared" si="11"/>
        <v>0</v>
      </c>
      <c r="V185" s="2">
        <f t="shared" si="13"/>
        <v>0</v>
      </c>
      <c r="W185" s="52"/>
      <c r="X185" s="52"/>
      <c r="Y185" s="52"/>
      <c r="Z185" s="52"/>
      <c r="AA185" s="52"/>
      <c r="AB185" s="52"/>
      <c r="CC185" s="49"/>
      <c r="CE185" s="50"/>
      <c r="CG185" s="21"/>
      <c r="CL185" s="50"/>
    </row>
    <row r="186" spans="1:90" ht="15" customHeight="1" x14ac:dyDescent="0.35">
      <c r="A186" s="52"/>
      <c r="B186" s="43">
        <v>179</v>
      </c>
      <c r="C186" s="44"/>
      <c r="D186" s="45"/>
      <c r="E186" s="42"/>
      <c r="F186" s="58"/>
      <c r="G186" s="45"/>
      <c r="H186" s="46"/>
      <c r="I186" s="46"/>
      <c r="J186" s="47"/>
      <c r="K186" s="47"/>
      <c r="L186" s="47"/>
      <c r="M186" s="47"/>
      <c r="N186" s="47"/>
      <c r="O186" s="47"/>
      <c r="P186" s="47"/>
      <c r="Q186" s="47"/>
      <c r="R186" s="47"/>
      <c r="S186" s="4">
        <f t="shared" si="10"/>
        <v>0</v>
      </c>
      <c r="T186" s="4">
        <f t="shared" si="12"/>
        <v>0</v>
      </c>
      <c r="U186" s="48">
        <f t="shared" si="11"/>
        <v>0</v>
      </c>
      <c r="V186" s="2">
        <f t="shared" si="13"/>
        <v>0</v>
      </c>
      <c r="W186" s="52"/>
      <c r="X186" s="52"/>
      <c r="Y186" s="52"/>
      <c r="Z186" s="52"/>
      <c r="AA186" s="52"/>
      <c r="AB186" s="52"/>
      <c r="CC186" s="49"/>
      <c r="CE186" s="50"/>
      <c r="CG186" s="21"/>
      <c r="CL186" s="50"/>
    </row>
    <row r="187" spans="1:90" ht="15" customHeight="1" x14ac:dyDescent="0.35">
      <c r="A187" s="52"/>
      <c r="B187" s="43">
        <v>180</v>
      </c>
      <c r="C187" s="44"/>
      <c r="D187" s="45"/>
      <c r="E187" s="42"/>
      <c r="F187" s="58"/>
      <c r="G187" s="45"/>
      <c r="H187" s="46"/>
      <c r="I187" s="46"/>
      <c r="J187" s="47"/>
      <c r="K187" s="47"/>
      <c r="L187" s="47"/>
      <c r="M187" s="47"/>
      <c r="N187" s="47"/>
      <c r="O187" s="47"/>
      <c r="P187" s="47"/>
      <c r="Q187" s="47"/>
      <c r="R187" s="47"/>
      <c r="S187" s="4">
        <f t="shared" si="10"/>
        <v>0</v>
      </c>
      <c r="T187" s="4">
        <f t="shared" si="12"/>
        <v>0</v>
      </c>
      <c r="U187" s="48">
        <f t="shared" si="11"/>
        <v>0</v>
      </c>
      <c r="V187" s="2">
        <f t="shared" si="13"/>
        <v>0</v>
      </c>
      <c r="W187" s="52"/>
      <c r="X187" s="52"/>
      <c r="Y187" s="52"/>
      <c r="Z187" s="52"/>
      <c r="AA187" s="52"/>
      <c r="AB187" s="52"/>
      <c r="CC187" s="49"/>
      <c r="CE187" s="50"/>
      <c r="CG187" s="21"/>
      <c r="CL187" s="50"/>
    </row>
    <row r="188" spans="1:90" ht="15" customHeight="1" x14ac:dyDescent="0.35">
      <c r="A188" s="52"/>
      <c r="B188" s="43">
        <v>181</v>
      </c>
      <c r="C188" s="44"/>
      <c r="D188" s="45"/>
      <c r="E188" s="42"/>
      <c r="F188" s="58"/>
      <c r="G188" s="45"/>
      <c r="H188" s="46"/>
      <c r="I188" s="46"/>
      <c r="J188" s="47"/>
      <c r="K188" s="47"/>
      <c r="L188" s="47"/>
      <c r="M188" s="47"/>
      <c r="N188" s="47"/>
      <c r="O188" s="47"/>
      <c r="P188" s="47"/>
      <c r="Q188" s="47"/>
      <c r="R188" s="47"/>
      <c r="S188" s="4">
        <f t="shared" si="10"/>
        <v>0</v>
      </c>
      <c r="T188" s="4">
        <f t="shared" si="12"/>
        <v>0</v>
      </c>
      <c r="U188" s="48">
        <f t="shared" si="11"/>
        <v>0</v>
      </c>
      <c r="V188" s="2">
        <f t="shared" si="13"/>
        <v>0</v>
      </c>
      <c r="W188" s="52"/>
      <c r="X188" s="52"/>
      <c r="Y188" s="52"/>
      <c r="Z188" s="52"/>
      <c r="AA188" s="52"/>
      <c r="AB188" s="52"/>
      <c r="CC188" s="49"/>
      <c r="CE188" s="50"/>
      <c r="CG188" s="21"/>
      <c r="CL188" s="50"/>
    </row>
    <row r="189" spans="1:90" ht="15" customHeight="1" x14ac:dyDescent="0.35">
      <c r="A189" s="52"/>
      <c r="B189" s="43">
        <v>182</v>
      </c>
      <c r="C189" s="44"/>
      <c r="D189" s="45"/>
      <c r="E189" s="42"/>
      <c r="F189" s="58"/>
      <c r="G189" s="45"/>
      <c r="H189" s="46"/>
      <c r="I189" s="46"/>
      <c r="J189" s="47"/>
      <c r="K189" s="47"/>
      <c r="L189" s="47"/>
      <c r="M189" s="47"/>
      <c r="N189" s="47"/>
      <c r="O189" s="47"/>
      <c r="P189" s="47"/>
      <c r="Q189" s="47"/>
      <c r="R189" s="47"/>
      <c r="S189" s="4">
        <f t="shared" si="10"/>
        <v>0</v>
      </c>
      <c r="T189" s="4">
        <f t="shared" si="12"/>
        <v>0</v>
      </c>
      <c r="U189" s="48">
        <f t="shared" si="11"/>
        <v>0</v>
      </c>
      <c r="V189" s="2">
        <f t="shared" si="13"/>
        <v>0</v>
      </c>
      <c r="W189" s="52"/>
      <c r="X189" s="52"/>
      <c r="Y189" s="52"/>
      <c r="Z189" s="52"/>
      <c r="AA189" s="52"/>
      <c r="AB189" s="52"/>
      <c r="CC189" s="49"/>
      <c r="CE189" s="50"/>
      <c r="CG189" s="21"/>
      <c r="CL189" s="50"/>
    </row>
    <row r="190" spans="1:90" ht="15" customHeight="1" x14ac:dyDescent="0.35">
      <c r="A190" s="52"/>
      <c r="B190" s="43">
        <v>183</v>
      </c>
      <c r="C190" s="44"/>
      <c r="D190" s="45"/>
      <c r="E190" s="42"/>
      <c r="F190" s="58"/>
      <c r="G190" s="45"/>
      <c r="H190" s="46"/>
      <c r="I190" s="46"/>
      <c r="J190" s="47"/>
      <c r="K190" s="47"/>
      <c r="L190" s="47"/>
      <c r="M190" s="47"/>
      <c r="N190" s="47"/>
      <c r="O190" s="47"/>
      <c r="P190" s="47"/>
      <c r="Q190" s="47"/>
      <c r="R190" s="47"/>
      <c r="S190" s="4">
        <f t="shared" si="10"/>
        <v>0</v>
      </c>
      <c r="T190" s="4">
        <f t="shared" si="12"/>
        <v>0</v>
      </c>
      <c r="U190" s="48">
        <f t="shared" si="11"/>
        <v>0</v>
      </c>
      <c r="V190" s="2">
        <f t="shared" si="13"/>
        <v>0</v>
      </c>
      <c r="W190" s="52"/>
      <c r="X190" s="52"/>
      <c r="Y190" s="52"/>
      <c r="Z190" s="52"/>
      <c r="AA190" s="52"/>
      <c r="AB190" s="52"/>
      <c r="CC190" s="49"/>
      <c r="CE190" s="50"/>
      <c r="CG190" s="21"/>
      <c r="CL190" s="50"/>
    </row>
    <row r="191" spans="1:90" ht="15" customHeight="1" x14ac:dyDescent="0.35">
      <c r="A191" s="52"/>
      <c r="B191" s="43">
        <v>184</v>
      </c>
      <c r="C191" s="44"/>
      <c r="D191" s="45"/>
      <c r="E191" s="42"/>
      <c r="F191" s="58"/>
      <c r="G191" s="45"/>
      <c r="H191" s="46"/>
      <c r="I191" s="46"/>
      <c r="J191" s="47"/>
      <c r="K191" s="47"/>
      <c r="L191" s="47"/>
      <c r="M191" s="47"/>
      <c r="N191" s="47"/>
      <c r="O191" s="47"/>
      <c r="P191" s="47"/>
      <c r="Q191" s="47"/>
      <c r="R191" s="47"/>
      <c r="S191" s="4">
        <f t="shared" si="10"/>
        <v>0</v>
      </c>
      <c r="T191" s="4">
        <f t="shared" si="12"/>
        <v>0</v>
      </c>
      <c r="U191" s="48">
        <f t="shared" si="11"/>
        <v>0</v>
      </c>
      <c r="V191" s="2">
        <f t="shared" si="13"/>
        <v>0</v>
      </c>
      <c r="W191" s="52"/>
      <c r="X191" s="52"/>
      <c r="Y191" s="52"/>
      <c r="Z191" s="52"/>
      <c r="AA191" s="52"/>
      <c r="AB191" s="52"/>
      <c r="CC191" s="49"/>
      <c r="CE191" s="50"/>
      <c r="CG191" s="21"/>
      <c r="CL191" s="50"/>
    </row>
    <row r="192" spans="1:90" ht="15" customHeight="1" x14ac:dyDescent="0.35">
      <c r="A192" s="52"/>
      <c r="B192" s="43">
        <v>185</v>
      </c>
      <c r="C192" s="44"/>
      <c r="D192" s="45"/>
      <c r="E192" s="42"/>
      <c r="F192" s="58"/>
      <c r="G192" s="45"/>
      <c r="H192" s="46"/>
      <c r="I192" s="46"/>
      <c r="J192" s="47"/>
      <c r="K192" s="47"/>
      <c r="L192" s="47"/>
      <c r="M192" s="47"/>
      <c r="N192" s="47"/>
      <c r="O192" s="47"/>
      <c r="P192" s="47"/>
      <c r="Q192" s="47"/>
      <c r="R192" s="47"/>
      <c r="S192" s="4">
        <f t="shared" si="10"/>
        <v>0</v>
      </c>
      <c r="T192" s="4">
        <f t="shared" si="12"/>
        <v>0</v>
      </c>
      <c r="U192" s="48">
        <f t="shared" si="11"/>
        <v>0</v>
      </c>
      <c r="V192" s="2">
        <f t="shared" si="13"/>
        <v>0</v>
      </c>
      <c r="W192" s="52"/>
      <c r="X192" s="52"/>
      <c r="Y192" s="52"/>
      <c r="Z192" s="52"/>
      <c r="AA192" s="52"/>
      <c r="AB192" s="52"/>
      <c r="CC192" s="49"/>
      <c r="CE192" s="50"/>
      <c r="CG192" s="21"/>
      <c r="CL192" s="50"/>
    </row>
    <row r="193" spans="1:90" ht="15" customHeight="1" x14ac:dyDescent="0.35">
      <c r="A193" s="52"/>
      <c r="B193" s="43">
        <v>186</v>
      </c>
      <c r="C193" s="44"/>
      <c r="D193" s="45"/>
      <c r="E193" s="42"/>
      <c r="F193" s="58"/>
      <c r="G193" s="45"/>
      <c r="H193" s="46"/>
      <c r="I193" s="46"/>
      <c r="J193" s="47"/>
      <c r="K193" s="47"/>
      <c r="L193" s="47"/>
      <c r="M193" s="47"/>
      <c r="N193" s="47"/>
      <c r="O193" s="47"/>
      <c r="P193" s="47"/>
      <c r="Q193" s="47"/>
      <c r="R193" s="47"/>
      <c r="S193" s="4">
        <f t="shared" si="10"/>
        <v>0</v>
      </c>
      <c r="T193" s="4">
        <f t="shared" si="12"/>
        <v>0</v>
      </c>
      <c r="U193" s="48">
        <f t="shared" si="11"/>
        <v>0</v>
      </c>
      <c r="V193" s="2">
        <f t="shared" si="13"/>
        <v>0</v>
      </c>
      <c r="W193" s="52"/>
      <c r="X193" s="52"/>
      <c r="Y193" s="52"/>
      <c r="Z193" s="52"/>
      <c r="AA193" s="52"/>
      <c r="AB193" s="52"/>
      <c r="CC193" s="49"/>
      <c r="CE193" s="50"/>
      <c r="CG193" s="21"/>
      <c r="CL193" s="50"/>
    </row>
    <row r="194" spans="1:90" ht="15" customHeight="1" x14ac:dyDescent="0.35">
      <c r="A194" s="52"/>
      <c r="B194" s="43">
        <v>187</v>
      </c>
      <c r="C194" s="44"/>
      <c r="D194" s="45"/>
      <c r="E194" s="42"/>
      <c r="F194" s="58"/>
      <c r="G194" s="45"/>
      <c r="H194" s="46"/>
      <c r="I194" s="46"/>
      <c r="J194" s="47"/>
      <c r="K194" s="47"/>
      <c r="L194" s="47"/>
      <c r="M194" s="47"/>
      <c r="N194" s="47"/>
      <c r="O194" s="47"/>
      <c r="P194" s="47"/>
      <c r="Q194" s="47"/>
      <c r="R194" s="47"/>
      <c r="S194" s="4">
        <f t="shared" si="10"/>
        <v>0</v>
      </c>
      <c r="T194" s="4">
        <f t="shared" si="12"/>
        <v>0</v>
      </c>
      <c r="U194" s="48">
        <f t="shared" si="11"/>
        <v>0</v>
      </c>
      <c r="V194" s="2">
        <f t="shared" si="13"/>
        <v>0</v>
      </c>
      <c r="W194" s="52"/>
      <c r="X194" s="52"/>
      <c r="Y194" s="52"/>
      <c r="Z194" s="52"/>
      <c r="AA194" s="52"/>
      <c r="AB194" s="52"/>
      <c r="CC194" s="49"/>
      <c r="CE194" s="50"/>
      <c r="CG194" s="21"/>
      <c r="CL194" s="50"/>
    </row>
    <row r="195" spans="1:90" ht="15" customHeight="1" x14ac:dyDescent="0.35">
      <c r="A195" s="52"/>
      <c r="B195" s="43">
        <v>188</v>
      </c>
      <c r="C195" s="44"/>
      <c r="D195" s="45"/>
      <c r="E195" s="42"/>
      <c r="F195" s="58"/>
      <c r="G195" s="45"/>
      <c r="H195" s="46"/>
      <c r="I195" s="46"/>
      <c r="J195" s="47"/>
      <c r="K195" s="47"/>
      <c r="L195" s="47"/>
      <c r="M195" s="47"/>
      <c r="N195" s="47"/>
      <c r="O195" s="47"/>
      <c r="P195" s="47"/>
      <c r="Q195" s="47"/>
      <c r="R195" s="47"/>
      <c r="S195" s="4">
        <f t="shared" si="10"/>
        <v>0</v>
      </c>
      <c r="T195" s="4">
        <f t="shared" si="12"/>
        <v>0</v>
      </c>
      <c r="U195" s="48">
        <f t="shared" si="11"/>
        <v>0</v>
      </c>
      <c r="V195" s="2">
        <f t="shared" si="13"/>
        <v>0</v>
      </c>
      <c r="W195" s="52"/>
      <c r="X195" s="52"/>
      <c r="Y195" s="52"/>
      <c r="Z195" s="52"/>
      <c r="AA195" s="52"/>
      <c r="AB195" s="52"/>
      <c r="CC195" s="49"/>
      <c r="CE195" s="50"/>
      <c r="CG195" s="21"/>
      <c r="CL195" s="50"/>
    </row>
    <row r="196" spans="1:90" ht="15" customHeight="1" x14ac:dyDescent="0.35">
      <c r="A196" s="52"/>
      <c r="B196" s="43">
        <v>189</v>
      </c>
      <c r="C196" s="44"/>
      <c r="D196" s="45"/>
      <c r="E196" s="42"/>
      <c r="F196" s="58"/>
      <c r="G196" s="45"/>
      <c r="H196" s="46"/>
      <c r="I196" s="46"/>
      <c r="J196" s="47"/>
      <c r="K196" s="47"/>
      <c r="L196" s="47"/>
      <c r="M196" s="47"/>
      <c r="N196" s="47"/>
      <c r="O196" s="47"/>
      <c r="P196" s="47"/>
      <c r="Q196" s="47"/>
      <c r="R196" s="47"/>
      <c r="S196" s="4">
        <f t="shared" si="10"/>
        <v>0</v>
      </c>
      <c r="T196" s="4">
        <f t="shared" si="12"/>
        <v>0</v>
      </c>
      <c r="U196" s="5">
        <f t="shared" si="11"/>
        <v>0</v>
      </c>
      <c r="V196" s="2">
        <f t="shared" si="13"/>
        <v>0</v>
      </c>
      <c r="W196" s="52"/>
      <c r="X196" s="52"/>
      <c r="Y196" s="52"/>
      <c r="Z196" s="52"/>
      <c r="AA196" s="52"/>
      <c r="AB196" s="52"/>
      <c r="CC196" s="18" t="str">
        <f t="shared" si="0"/>
        <v/>
      </c>
      <c r="CE196" s="19">
        <f t="shared" si="3"/>
        <v>0</v>
      </c>
      <c r="CG196" s="21"/>
      <c r="CK196" s="51">
        <v>31</v>
      </c>
      <c r="CL196" s="19" t="e">
        <f>IF(#REF!=31,"Teniu 31 línies amb ERRORS: El núm. d'hores setmanals USAP no pot ser superior a les de la jornada total al CET","")</f>
        <v>#REF!</v>
      </c>
    </row>
    <row r="197" spans="1:90" ht="15" customHeight="1" x14ac:dyDescent="0.35">
      <c r="A197" s="52"/>
      <c r="B197" s="43">
        <v>190</v>
      </c>
      <c r="C197" s="44"/>
      <c r="D197" s="45"/>
      <c r="E197" s="42"/>
      <c r="F197" s="58"/>
      <c r="G197" s="45"/>
      <c r="H197" s="46"/>
      <c r="I197" s="46"/>
      <c r="J197" s="47"/>
      <c r="K197" s="47"/>
      <c r="L197" s="47"/>
      <c r="M197" s="47"/>
      <c r="N197" s="47"/>
      <c r="O197" s="47"/>
      <c r="P197" s="47"/>
      <c r="Q197" s="47"/>
      <c r="R197" s="47"/>
      <c r="S197" s="4">
        <f t="shared" si="10"/>
        <v>0</v>
      </c>
      <c r="T197" s="4">
        <f t="shared" si="12"/>
        <v>0</v>
      </c>
      <c r="U197" s="5">
        <f t="shared" si="11"/>
        <v>0</v>
      </c>
      <c r="V197" s="2">
        <f t="shared" si="13"/>
        <v>0</v>
      </c>
      <c r="W197" s="52"/>
      <c r="X197" s="52"/>
      <c r="Y197" s="52"/>
      <c r="Z197" s="52"/>
      <c r="AA197" s="52"/>
      <c r="AB197" s="52"/>
      <c r="CC197" s="18" t="str">
        <f t="shared" si="0"/>
        <v/>
      </c>
      <c r="CE197" s="19">
        <f t="shared" si="3"/>
        <v>0</v>
      </c>
      <c r="CG197" s="21"/>
      <c r="CK197" s="51">
        <v>32</v>
      </c>
      <c r="CL197" s="19" t="e">
        <f>IF(#REF!=32,"Teniu 32 línies amb ERRORS: El núm. d'hores setmanals USAP no pot ser superior a les de la jornada total al CET","")</f>
        <v>#REF!</v>
      </c>
    </row>
    <row r="198" spans="1:90" ht="15" customHeight="1" x14ac:dyDescent="0.35">
      <c r="A198" s="52"/>
      <c r="B198" s="43">
        <v>191</v>
      </c>
      <c r="C198" s="44"/>
      <c r="D198" s="45"/>
      <c r="E198" s="42"/>
      <c r="F198" s="58"/>
      <c r="G198" s="45"/>
      <c r="H198" s="46"/>
      <c r="I198" s="46"/>
      <c r="J198" s="47"/>
      <c r="K198" s="47"/>
      <c r="L198" s="47"/>
      <c r="M198" s="47"/>
      <c r="N198" s="47"/>
      <c r="O198" s="47"/>
      <c r="P198" s="47"/>
      <c r="Q198" s="47"/>
      <c r="R198" s="47"/>
      <c r="S198" s="4">
        <f t="shared" si="10"/>
        <v>0</v>
      </c>
      <c r="T198" s="4">
        <f t="shared" si="12"/>
        <v>0</v>
      </c>
      <c r="U198" s="5">
        <f t="shared" si="11"/>
        <v>0</v>
      </c>
      <c r="V198" s="2">
        <f t="shared" si="13"/>
        <v>0</v>
      </c>
      <c r="W198" s="52"/>
      <c r="X198" s="52"/>
      <c r="Y198" s="52"/>
      <c r="Z198" s="52"/>
      <c r="AA198" s="52"/>
      <c r="AB198" s="52"/>
      <c r="CC198" s="18" t="str">
        <f t="shared" si="0"/>
        <v/>
      </c>
      <c r="CE198" s="19">
        <f t="shared" si="3"/>
        <v>0</v>
      </c>
      <c r="CG198" s="21"/>
      <c r="CK198" s="51">
        <v>33</v>
      </c>
      <c r="CL198" s="19" t="e">
        <f>IF(#REF!=33,"Teniu 33 línies amb ERRORS: El núm. d'hores setmanals USAP no pot ser superior a les de la jornada total al CET","")</f>
        <v>#REF!</v>
      </c>
    </row>
    <row r="199" spans="1:90" ht="15" customHeight="1" x14ac:dyDescent="0.35">
      <c r="A199" s="52"/>
      <c r="B199" s="43">
        <v>192</v>
      </c>
      <c r="C199" s="44"/>
      <c r="D199" s="45"/>
      <c r="E199" s="42"/>
      <c r="F199" s="58"/>
      <c r="G199" s="45"/>
      <c r="H199" s="46"/>
      <c r="I199" s="46"/>
      <c r="J199" s="47"/>
      <c r="K199" s="47"/>
      <c r="L199" s="47"/>
      <c r="M199" s="47"/>
      <c r="N199" s="47"/>
      <c r="O199" s="47"/>
      <c r="P199" s="47"/>
      <c r="Q199" s="47"/>
      <c r="R199" s="47"/>
      <c r="S199" s="4">
        <f t="shared" si="10"/>
        <v>0</v>
      </c>
      <c r="T199" s="4">
        <f t="shared" si="12"/>
        <v>0</v>
      </c>
      <c r="U199" s="5">
        <f t="shared" si="11"/>
        <v>0</v>
      </c>
      <c r="V199" s="2">
        <f t="shared" si="13"/>
        <v>0</v>
      </c>
      <c r="W199" s="52"/>
      <c r="X199" s="52"/>
      <c r="Y199" s="52"/>
      <c r="Z199" s="52"/>
      <c r="AA199" s="52"/>
      <c r="AB199" s="52"/>
      <c r="CC199" s="18" t="str">
        <f t="shared" si="0"/>
        <v/>
      </c>
      <c r="CE199" s="19">
        <f t="shared" si="3"/>
        <v>0</v>
      </c>
      <c r="CG199" s="21"/>
      <c r="CK199" s="51">
        <v>34</v>
      </c>
      <c r="CL199" s="19" t="e">
        <f>IF(#REF!=34,"Teniu 34 línies amb ERRORS: El núm. d'hores setmanals USAP no pot ser superior a les de la jornada total al CET","")</f>
        <v>#REF!</v>
      </c>
    </row>
    <row r="200" spans="1:90" ht="15" customHeight="1" x14ac:dyDescent="0.35">
      <c r="A200" s="52"/>
      <c r="B200" s="43">
        <v>193</v>
      </c>
      <c r="C200" s="44"/>
      <c r="D200" s="45"/>
      <c r="E200" s="42"/>
      <c r="F200" s="58"/>
      <c r="G200" s="45"/>
      <c r="H200" s="46"/>
      <c r="I200" s="46"/>
      <c r="J200" s="47"/>
      <c r="K200" s="47"/>
      <c r="L200" s="47"/>
      <c r="M200" s="47"/>
      <c r="N200" s="47"/>
      <c r="O200" s="47"/>
      <c r="P200" s="47"/>
      <c r="Q200" s="47"/>
      <c r="R200" s="47"/>
      <c r="S200" s="4">
        <f t="shared" si="10"/>
        <v>0</v>
      </c>
      <c r="T200" s="4">
        <f t="shared" si="12"/>
        <v>0</v>
      </c>
      <c r="U200" s="5">
        <f t="shared" si="11"/>
        <v>0</v>
      </c>
      <c r="V200" s="2">
        <f t="shared" si="13"/>
        <v>0</v>
      </c>
      <c r="W200" s="52"/>
      <c r="X200" s="52"/>
      <c r="Y200" s="52"/>
      <c r="Z200" s="52"/>
      <c r="AA200" s="52"/>
      <c r="AB200" s="52"/>
      <c r="CC200" s="18" t="str">
        <f t="shared" si="0"/>
        <v/>
      </c>
      <c r="CE200" s="19">
        <f t="shared" si="3"/>
        <v>0</v>
      </c>
      <c r="CG200" s="21"/>
      <c r="CK200" s="51">
        <v>35</v>
      </c>
      <c r="CL200" s="19" t="e">
        <f>IF(#REF!=35,"Teniu 35 línies amb ERRORS: El núm. d'hores setmanals USAP no pot ser superior a les de la jornada total al CET","")</f>
        <v>#REF!</v>
      </c>
    </row>
    <row r="201" spans="1:90" s="65" customFormat="1" x14ac:dyDescent="0.35">
      <c r="A201" s="60"/>
      <c r="B201" s="61"/>
      <c r="C201" s="61"/>
      <c r="D201" s="61"/>
      <c r="E201" s="61"/>
      <c r="F201" s="61"/>
      <c r="G201" s="61"/>
      <c r="H201" s="61"/>
      <c r="I201" s="61"/>
      <c r="J201" s="62">
        <f t="shared" ref="J201:T201" si="14">SUM(J8:J200)</f>
        <v>0</v>
      </c>
      <c r="K201" s="62">
        <f t="shared" si="14"/>
        <v>0</v>
      </c>
      <c r="L201" s="62">
        <f t="shared" si="14"/>
        <v>0</v>
      </c>
      <c r="M201" s="62">
        <f t="shared" si="14"/>
        <v>0</v>
      </c>
      <c r="N201" s="62">
        <f t="shared" si="14"/>
        <v>0</v>
      </c>
      <c r="O201" s="62">
        <f t="shared" si="14"/>
        <v>0</v>
      </c>
      <c r="P201" s="62">
        <f t="shared" si="14"/>
        <v>0</v>
      </c>
      <c r="Q201" s="62">
        <f t="shared" si="14"/>
        <v>0</v>
      </c>
      <c r="R201" s="62">
        <f t="shared" si="14"/>
        <v>0</v>
      </c>
      <c r="S201" s="63">
        <f t="shared" si="14"/>
        <v>0</v>
      </c>
      <c r="T201" s="63">
        <f t="shared" si="14"/>
        <v>0</v>
      </c>
      <c r="U201" s="64"/>
      <c r="V201" s="63">
        <f>SUM(V8:V200)</f>
        <v>0</v>
      </c>
      <c r="W201" s="60"/>
      <c r="X201" s="60"/>
      <c r="Y201" s="60"/>
      <c r="Z201" s="60"/>
      <c r="AA201" s="60"/>
      <c r="AB201" s="60"/>
      <c r="CC201" s="60"/>
      <c r="CD201" s="60"/>
      <c r="CE201" s="60"/>
      <c r="CF201" s="60"/>
      <c r="CG201" s="60"/>
    </row>
    <row r="202" spans="1:90" x14ac:dyDescent="0.35">
      <c r="A202" s="52"/>
      <c r="B202" s="52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3"/>
      <c r="T202" s="53"/>
      <c r="U202" s="53"/>
      <c r="V202" s="53"/>
      <c r="W202" s="52"/>
      <c r="X202" s="52"/>
      <c r="Y202" s="52"/>
      <c r="Z202" s="52"/>
      <c r="AA202" s="52"/>
      <c r="AB202" s="52"/>
      <c r="CC202" s="52"/>
      <c r="CD202" s="52"/>
      <c r="CE202" s="52"/>
      <c r="CF202" s="52"/>
      <c r="CG202" s="52"/>
    </row>
    <row r="203" spans="1:90" ht="15" thickBot="1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9"/>
      <c r="T203" s="59"/>
      <c r="U203" s="59"/>
      <c r="V203" s="59"/>
      <c r="W203" s="52"/>
      <c r="X203" s="52"/>
      <c r="Y203" s="52"/>
      <c r="Z203" s="52"/>
      <c r="AA203" s="52"/>
      <c r="AB203" s="52"/>
      <c r="CC203" s="52"/>
      <c r="CD203" s="52"/>
      <c r="CE203" s="52"/>
      <c r="CF203" s="52"/>
      <c r="CG203" s="52"/>
    </row>
    <row r="204" spans="1:90" x14ac:dyDescent="0.35">
      <c r="A204" s="52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13"/>
      <c r="O204" s="13"/>
      <c r="P204" s="13"/>
      <c r="Q204" s="13"/>
      <c r="R204" s="1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CC204" s="52"/>
      <c r="CD204" s="52"/>
      <c r="CE204" s="52"/>
      <c r="CF204" s="52"/>
      <c r="CG204" s="52"/>
    </row>
    <row r="205" spans="1:90" hidden="1" x14ac:dyDescent="0.35">
      <c r="A205" s="5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CC205" s="52"/>
      <c r="CD205" s="52"/>
      <c r="CE205" s="52"/>
      <c r="CF205" s="52"/>
      <c r="CG205" s="52"/>
    </row>
    <row r="206" spans="1:90" hidden="1" x14ac:dyDescent="0.3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CC206" s="52"/>
      <c r="CD206" s="52"/>
      <c r="CE206" s="52"/>
      <c r="CF206" s="52"/>
      <c r="CG206" s="52"/>
    </row>
    <row r="207" spans="1:90" hidden="1" x14ac:dyDescent="0.3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CC207" s="52"/>
      <c r="CD207" s="52"/>
      <c r="CE207" s="52"/>
      <c r="CF207" s="52"/>
      <c r="CG207" s="52"/>
    </row>
    <row r="208" spans="1:90" hidden="1" x14ac:dyDescent="0.3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CC208" s="52"/>
      <c r="CD208" s="52"/>
      <c r="CE208" s="52"/>
      <c r="CF208" s="52"/>
      <c r="CG208" s="52"/>
    </row>
    <row r="209" spans="2:85" hidden="1" x14ac:dyDescent="0.3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CC209" s="52"/>
      <c r="CD209" s="52"/>
      <c r="CE209" s="52"/>
      <c r="CF209" s="52"/>
      <c r="CG209" s="52"/>
    </row>
    <row r="210" spans="2:85" hidden="1" x14ac:dyDescent="0.35">
      <c r="CC210" s="52"/>
      <c r="CD210" s="52"/>
      <c r="CE210" s="52"/>
      <c r="CF210" s="52"/>
      <c r="CG210" s="52"/>
    </row>
    <row r="211" spans="2:85" hidden="1" x14ac:dyDescent="0.35">
      <c r="CC211" s="52"/>
      <c r="CD211" s="52"/>
      <c r="CE211" s="52"/>
      <c r="CF211" s="52"/>
      <c r="CG211" s="52"/>
    </row>
    <row r="212" spans="2:85" hidden="1" x14ac:dyDescent="0.35">
      <c r="CC212" s="52"/>
      <c r="CD212" s="52"/>
      <c r="CE212" s="52"/>
      <c r="CF212" s="52"/>
      <c r="CG212" s="52"/>
    </row>
    <row r="213" spans="2:85" hidden="1" x14ac:dyDescent="0.35">
      <c r="CC213" s="52"/>
      <c r="CD213" s="52"/>
      <c r="CE213" s="52"/>
      <c r="CF213" s="52"/>
      <c r="CG213" s="52"/>
    </row>
    <row r="214" spans="2:85" hidden="1" x14ac:dyDescent="0.35">
      <c r="C214" s="40"/>
      <c r="CC214" s="52"/>
      <c r="CD214" s="52"/>
      <c r="CE214" s="52"/>
      <c r="CF214" s="52"/>
      <c r="CG214" s="52"/>
    </row>
    <row r="215" spans="2:85" hidden="1" x14ac:dyDescent="0.35">
      <c r="C215" s="40"/>
      <c r="CC215" s="52"/>
      <c r="CD215" s="52"/>
      <c r="CE215" s="52"/>
      <c r="CF215" s="52"/>
      <c r="CG215" s="52"/>
    </row>
    <row r="216" spans="2:85" hidden="1" x14ac:dyDescent="0.35">
      <c r="C216" s="40"/>
      <c r="CC216" s="52"/>
      <c r="CD216" s="52"/>
      <c r="CE216" s="52"/>
      <c r="CF216" s="52"/>
      <c r="CG216" s="52"/>
    </row>
    <row r="217" spans="2:85" hidden="1" x14ac:dyDescent="0.35">
      <c r="C217" s="40"/>
      <c r="CC217" s="52"/>
      <c r="CD217" s="52"/>
      <c r="CE217" s="52"/>
      <c r="CF217" s="52"/>
      <c r="CG217" s="52"/>
    </row>
    <row r="218" spans="2:85" hidden="1" x14ac:dyDescent="0.35">
      <c r="C218" s="40"/>
      <c r="CC218" s="52"/>
      <c r="CD218" s="52"/>
      <c r="CE218" s="52"/>
      <c r="CF218" s="52"/>
      <c r="CG218" s="52"/>
    </row>
    <row r="219" spans="2:85" hidden="1" x14ac:dyDescent="0.35">
      <c r="C219" s="40"/>
      <c r="CC219" s="52"/>
      <c r="CD219" s="52"/>
      <c r="CE219" s="52"/>
      <c r="CF219" s="52"/>
      <c r="CG219" s="52"/>
    </row>
    <row r="220" spans="2:85" hidden="1" x14ac:dyDescent="0.35">
      <c r="CC220" s="52"/>
      <c r="CD220" s="52"/>
      <c r="CE220" s="52"/>
      <c r="CF220" s="52"/>
      <c r="CG220" s="52"/>
    </row>
    <row r="221" spans="2:85" hidden="1" x14ac:dyDescent="0.35">
      <c r="CC221" s="52"/>
      <c r="CD221" s="52"/>
      <c r="CE221" s="52"/>
      <c r="CF221" s="52"/>
      <c r="CG221" s="52"/>
    </row>
    <row r="222" spans="2:85" hidden="1" x14ac:dyDescent="0.35">
      <c r="C222" s="40" t="s">
        <v>29</v>
      </c>
      <c r="D222" s="40" t="s">
        <v>36</v>
      </c>
      <c r="CC222" s="52"/>
      <c r="CD222" s="52"/>
      <c r="CE222" s="52"/>
      <c r="CF222" s="52"/>
      <c r="CG222" s="52"/>
    </row>
    <row r="223" spans="2:85" hidden="1" x14ac:dyDescent="0.35">
      <c r="C223" s="40" t="s">
        <v>30</v>
      </c>
      <c r="D223" s="40" t="s">
        <v>37</v>
      </c>
    </row>
    <row r="224" spans="2:85" hidden="1" x14ac:dyDescent="0.35">
      <c r="C224" s="40" t="s">
        <v>31</v>
      </c>
      <c r="D224" s="40" t="s">
        <v>38</v>
      </c>
    </row>
    <row r="225" spans="3:4" hidden="1" x14ac:dyDescent="0.35">
      <c r="C225" s="40" t="s">
        <v>32</v>
      </c>
      <c r="D225" s="40" t="s">
        <v>39</v>
      </c>
    </row>
    <row r="226" spans="3:4" hidden="1" x14ac:dyDescent="0.35">
      <c r="C226" s="40" t="s">
        <v>33</v>
      </c>
      <c r="D226" s="40" t="s">
        <v>40</v>
      </c>
    </row>
    <row r="227" spans="3:4" hidden="1" x14ac:dyDescent="0.35">
      <c r="C227" s="40" t="s">
        <v>34</v>
      </c>
      <c r="D227" s="40" t="s">
        <v>46</v>
      </c>
    </row>
    <row r="228" spans="3:4" hidden="1" x14ac:dyDescent="0.35">
      <c r="D228" s="40" t="s">
        <v>41</v>
      </c>
    </row>
    <row r="229" spans="3:4" hidden="1" x14ac:dyDescent="0.35">
      <c r="D229" s="40" t="s">
        <v>42</v>
      </c>
    </row>
    <row r="230" spans="3:4" hidden="1" x14ac:dyDescent="0.35">
      <c r="D230" s="40" t="s">
        <v>43</v>
      </c>
    </row>
    <row r="231" spans="3:4" hidden="1" x14ac:dyDescent="0.35">
      <c r="D231" s="40" t="s">
        <v>45</v>
      </c>
    </row>
    <row r="232" spans="3:4" hidden="1" x14ac:dyDescent="0.35">
      <c r="D232" s="40" t="s">
        <v>44</v>
      </c>
    </row>
    <row r="233" spans="3:4" hidden="1" x14ac:dyDescent="0.35">
      <c r="D233" s="40"/>
    </row>
    <row r="234" spans="3:4" hidden="1" x14ac:dyDescent="0.35">
      <c r="D234" s="40"/>
    </row>
    <row r="235" spans="3:4" hidden="1" x14ac:dyDescent="0.35">
      <c r="D235" s="40"/>
    </row>
    <row r="236" spans="3:4" hidden="1" x14ac:dyDescent="0.35">
      <c r="D236" s="40"/>
    </row>
    <row r="237" spans="3:4" hidden="1" x14ac:dyDescent="0.35">
      <c r="D237" s="40"/>
    </row>
    <row r="238" spans="3:4" hidden="1" x14ac:dyDescent="0.35">
      <c r="D238" s="40"/>
    </row>
  </sheetData>
  <sheetProtection algorithmName="SHA-512" hashValue="c4byHqwOKUnTtU9DZkrRGVGioRGraCH2oKwEQACkXR9VwYhCIhXh7zcmWcWVNPQETrKgdjAPVRvdNrbrf4LPnA==" saltValue="9qySclW0JbNoNKHcwQKcUQ==" spinCount="100000" sheet="1" objects="1" scenarios="1"/>
  <mergeCells count="10">
    <mergeCell ref="K1:Q1"/>
    <mergeCell ref="B2:J2"/>
    <mergeCell ref="U2:V2"/>
    <mergeCell ref="B3:H3"/>
    <mergeCell ref="L3:L5"/>
    <mergeCell ref="M3:M5"/>
    <mergeCell ref="N3:Q3"/>
    <mergeCell ref="C4:J4"/>
    <mergeCell ref="N4:R4"/>
    <mergeCell ref="N5:U5"/>
  </mergeCells>
  <conditionalFormatting sqref="U8:U200">
    <cfRule type="cellIs" dxfId="20" priority="1" operator="greaterThan">
      <formula>100</formula>
    </cfRule>
  </conditionalFormatting>
  <dataValidations count="5">
    <dataValidation type="decimal" allowBlank="1" showInputMessage="1" showErrorMessage="1" error="Quantitat errònia" sqref="L8 L10:L16 L18:L24 L26:L32 L34:L40 L42:L56 L58:L64 L66:L72 L74:L80 L82:L88 L90:L96 L98:L104 L106:L112 L114:L120 L122:L128 L130:L136 L138:L144 L146:L152 L154:L160 L162:L168 L170:L176 L194:L200 L178:L184 L186:L192 M8:R200 J8:K200">
      <formula1>0</formula1>
      <formula2>1000000</formula2>
    </dataValidation>
    <dataValidation type="list" allowBlank="1" showInputMessage="1" showErrorMessage="1" sqref="E8">
      <formula1>C222:C227</formula1>
    </dataValidation>
    <dataValidation type="decimal" allowBlank="1" showInputMessage="1" showErrorMessage="1" error="Quantitat entre 0 i 40" sqref="H8:I200">
      <formula1>0</formula1>
      <formula2>40</formula2>
    </dataValidation>
    <dataValidation type="whole" allowBlank="1" showInputMessage="1" showErrorMessage="1" error="Codi de contracte erroni" sqref="G8:G200">
      <formula1>1</formula1>
      <formula2>600</formula2>
    </dataValidation>
    <dataValidation type="list" allowBlank="1" showInputMessage="1" showErrorMessage="1" sqref="E9:E200">
      <formula1>$C$222:$C$227</formula1>
    </dataValidation>
  </dataValidations>
  <pageMargins left="0.31496062992125984" right="0.15748031496062992" top="0.94488188976377963" bottom="0.55118110236220474" header="0.31496062992125984" footer="0.31496062992125984"/>
  <pageSetup paperSize="9" scale="39" fitToHeight="0" orientation="landscape" r:id="rId1"/>
  <headerFooter>
    <oddFooter>&amp;C&amp;"Arial,Normal"&amp;8G146NCESP-057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Gener_21</vt:lpstr>
      <vt:lpstr>Febrer_21</vt:lpstr>
      <vt:lpstr>Març_21</vt:lpstr>
      <vt:lpstr>Abril_21</vt:lpstr>
      <vt:lpstr>Maig_21</vt:lpstr>
      <vt:lpstr>Juny_21</vt:lpstr>
      <vt:lpstr>Juliol_21 </vt:lpstr>
      <vt:lpstr>Agost_21</vt:lpstr>
      <vt:lpstr>Setembre_21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 Fabregat, Maria Teresa</dc:creator>
  <cp:lastModifiedBy>Pajares Gonzalez, Mònica</cp:lastModifiedBy>
  <cp:lastPrinted>2021-10-28T12:13:30Z</cp:lastPrinted>
  <dcterms:created xsi:type="dcterms:W3CDTF">2016-09-30T09:50:06Z</dcterms:created>
  <dcterms:modified xsi:type="dcterms:W3CDTF">2021-10-29T07:47:16Z</dcterms:modified>
</cp:coreProperties>
</file>