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MPRENEDORIA\05_PROGRAMES\PRIMER\2025\JUSTIFICACIÓ\Models de documents\0. Instruccions justificació\"/>
    </mc:Choice>
  </mc:AlternateContent>
  <bookViews>
    <workbookView xWindow="0" yWindow="0" windowWidth="2150" windowHeight="0" tabRatio="834" firstSheet="6" activeTab="10"/>
  </bookViews>
  <sheets>
    <sheet name="Instruccions" sheetId="46" r:id="rId1"/>
    <sheet name="Beneficiària (Líder)" sheetId="37" r:id="rId2"/>
    <sheet name="Beneficiària (Agrupada 1)" sheetId="38" r:id="rId3"/>
    <sheet name="Beneficiària (Agrupada 2)" sheetId="39" r:id="rId4"/>
    <sheet name="Beneficiària (Agrupada 3)" sheetId="40" r:id="rId5"/>
    <sheet name="Beneficiària (Agrupada 4)" sheetId="41" r:id="rId6"/>
    <sheet name="Beneficiària (Agrupada 5)" sheetId="42" r:id="rId7"/>
    <sheet name="Beneficiària (Agrupada 6)" sheetId="43" r:id="rId8"/>
    <sheet name="Beneficiària (Agrupada 7)" sheetId="44" r:id="rId9"/>
    <sheet name="Beneficiària (Agrupada 8)" sheetId="45" r:id="rId10"/>
    <sheet name="RESUM TOTAL" sheetId="35" r:id="rId11"/>
  </sheets>
  <definedNames>
    <definedName name="_5Àrea_d_impressió" localSheetId="10">'RESUM TOTAL'!$B$1:$G$13</definedName>
    <definedName name="_xlnm.Print_Area" localSheetId="2">'Beneficiària (Agrupada 1)'!$A$1:$O$44</definedName>
    <definedName name="_xlnm.Print_Area" localSheetId="3">'Beneficiària (Agrupada 2)'!$A$1:$O$44</definedName>
    <definedName name="_xlnm.Print_Area" localSheetId="4">'Beneficiària (Agrupada 3)'!$A$1:$O$44</definedName>
    <definedName name="_xlnm.Print_Area" localSheetId="5">'Beneficiària (Agrupada 4)'!$A$1:$O$44</definedName>
    <definedName name="_xlnm.Print_Area" localSheetId="6">'Beneficiària (Agrupada 5)'!$A$1:$O$44</definedName>
    <definedName name="_xlnm.Print_Area" localSheetId="7">'Beneficiària (Agrupada 6)'!$A$1:$O$44</definedName>
    <definedName name="_xlnm.Print_Area" localSheetId="8">'Beneficiària (Agrupada 7)'!$A$1:$O$44</definedName>
    <definedName name="_xlnm.Print_Area" localSheetId="9">'Beneficiària (Agrupada 8)'!$A$1:$O$44</definedName>
    <definedName name="_xlnm.Print_Area" localSheetId="1">'Beneficiària (Líder)'!$A$1:$O$44</definedName>
    <definedName name="_xlnm.Print_Area" localSheetId="0">Instruccions!$A$1:$I$23</definedName>
    <definedName name="_xlnm.Print_Area" localSheetId="10">'RESUM TOTAL'!$A$1:$O$42</definedName>
  </definedNames>
  <calcPr calcId="162913"/>
</workbook>
</file>

<file path=xl/calcChain.xml><?xml version="1.0" encoding="utf-8"?>
<calcChain xmlns="http://schemas.openxmlformats.org/spreadsheetml/2006/main">
  <c r="J16" i="35" l="1"/>
  <c r="I16" i="35"/>
  <c r="E38" i="35" l="1"/>
  <c r="E40" i="45"/>
  <c r="E40" i="44"/>
  <c r="E40" i="43"/>
  <c r="E40" i="42"/>
  <c r="E40" i="41"/>
  <c r="E40" i="40"/>
  <c r="E40" i="39"/>
  <c r="G19" i="37"/>
  <c r="F19" i="37"/>
  <c r="F18" i="37"/>
  <c r="J13" i="35" l="1"/>
  <c r="G33" i="35" l="1"/>
  <c r="F33" i="35"/>
  <c r="G26" i="35"/>
  <c r="G27" i="35"/>
  <c r="G28" i="35"/>
  <c r="G29" i="35"/>
  <c r="F26" i="35"/>
  <c r="H26" i="35" s="1"/>
  <c r="F27" i="35"/>
  <c r="F28" i="35"/>
  <c r="F29" i="35"/>
  <c r="F25" i="35"/>
  <c r="G36" i="45"/>
  <c r="H36" i="45" s="1"/>
  <c r="F36" i="45"/>
  <c r="H35" i="45"/>
  <c r="G32" i="45"/>
  <c r="G37" i="45" s="1"/>
  <c r="F32" i="45"/>
  <c r="H31" i="45"/>
  <c r="H30" i="45"/>
  <c r="H29" i="45"/>
  <c r="H28" i="45"/>
  <c r="H27" i="45"/>
  <c r="F19" i="45"/>
  <c r="M18" i="45"/>
  <c r="M19" i="45" s="1"/>
  <c r="L18" i="45"/>
  <c r="L19" i="45" s="1"/>
  <c r="J18" i="45"/>
  <c r="K18" i="45" s="1"/>
  <c r="I18" i="45"/>
  <c r="I19" i="45" s="1"/>
  <c r="G18" i="45"/>
  <c r="H18" i="45" s="1"/>
  <c r="F18" i="45"/>
  <c r="K17" i="45"/>
  <c r="H16" i="45"/>
  <c r="N15" i="45"/>
  <c r="K15" i="45"/>
  <c r="N14" i="45"/>
  <c r="K14" i="45"/>
  <c r="N13" i="45"/>
  <c r="K13" i="45"/>
  <c r="H13" i="45"/>
  <c r="G36" i="44"/>
  <c r="F36" i="44"/>
  <c r="H35" i="44"/>
  <c r="G32" i="44"/>
  <c r="G37" i="44" s="1"/>
  <c r="F32" i="44"/>
  <c r="F37" i="44" s="1"/>
  <c r="H31" i="44"/>
  <c r="H30" i="44"/>
  <c r="H29" i="44"/>
  <c r="H28" i="44"/>
  <c r="H27" i="44"/>
  <c r="M18" i="44"/>
  <c r="M19" i="44" s="1"/>
  <c r="L18" i="44"/>
  <c r="L19" i="44" s="1"/>
  <c r="J18" i="44"/>
  <c r="J19" i="44" s="1"/>
  <c r="K19" i="44" s="1"/>
  <c r="I18" i="44"/>
  <c r="I19" i="44" s="1"/>
  <c r="G18" i="44"/>
  <c r="F18" i="44"/>
  <c r="F19" i="44" s="1"/>
  <c r="K17" i="44"/>
  <c r="H16" i="44"/>
  <c r="N15" i="44"/>
  <c r="K15" i="44"/>
  <c r="N14" i="44"/>
  <c r="K14" i="44"/>
  <c r="N13" i="44"/>
  <c r="K13" i="44"/>
  <c r="H13" i="44"/>
  <c r="G36" i="43"/>
  <c r="H36" i="43" s="1"/>
  <c r="F36" i="43"/>
  <c r="H35" i="43"/>
  <c r="G32" i="43"/>
  <c r="G37" i="43" s="1"/>
  <c r="F32" i="43"/>
  <c r="F37" i="43" s="1"/>
  <c r="H31" i="43"/>
  <c r="H30" i="43"/>
  <c r="H29" i="43"/>
  <c r="H28" i="43"/>
  <c r="H27" i="43"/>
  <c r="M18" i="43"/>
  <c r="M19" i="43" s="1"/>
  <c r="L18" i="43"/>
  <c r="L19" i="43" s="1"/>
  <c r="J18" i="43"/>
  <c r="J19" i="43" s="1"/>
  <c r="I18" i="43"/>
  <c r="I19" i="43" s="1"/>
  <c r="G18" i="43"/>
  <c r="G19" i="43" s="1"/>
  <c r="F18" i="43"/>
  <c r="H18" i="43" s="1"/>
  <c r="K17" i="43"/>
  <c r="H16" i="43"/>
  <c r="N15" i="43"/>
  <c r="K15" i="43"/>
  <c r="N14" i="43"/>
  <c r="K14" i="43"/>
  <c r="N13" i="43"/>
  <c r="K13" i="43"/>
  <c r="H13" i="43"/>
  <c r="G36" i="42"/>
  <c r="H36" i="42" s="1"/>
  <c r="F36" i="42"/>
  <c r="H35" i="42"/>
  <c r="G32" i="42"/>
  <c r="F32" i="42"/>
  <c r="F37" i="42" s="1"/>
  <c r="H31" i="42"/>
  <c r="H30" i="42"/>
  <c r="H29" i="42"/>
  <c r="H28" i="42"/>
  <c r="H27" i="42"/>
  <c r="M18" i="42"/>
  <c r="M19" i="42" s="1"/>
  <c r="L18" i="42"/>
  <c r="L19" i="42" s="1"/>
  <c r="J18" i="42"/>
  <c r="J19" i="42" s="1"/>
  <c r="I18" i="42"/>
  <c r="I19" i="42" s="1"/>
  <c r="G18" i="42"/>
  <c r="G19" i="42" s="1"/>
  <c r="F18" i="42"/>
  <c r="H18" i="42" s="1"/>
  <c r="K17" i="42"/>
  <c r="H16" i="42"/>
  <c r="N15" i="42"/>
  <c r="K15" i="42"/>
  <c r="N14" i="42"/>
  <c r="K14" i="42"/>
  <c r="N13" i="42"/>
  <c r="K13" i="42"/>
  <c r="H13" i="42"/>
  <c r="G36" i="41"/>
  <c r="F36" i="41"/>
  <c r="H35" i="41"/>
  <c r="G32" i="41"/>
  <c r="G37" i="41" s="1"/>
  <c r="F32" i="41"/>
  <c r="F37" i="41" s="1"/>
  <c r="H31" i="41"/>
  <c r="H30" i="41"/>
  <c r="H29" i="41"/>
  <c r="H28" i="41"/>
  <c r="H27" i="41"/>
  <c r="G19" i="41"/>
  <c r="F19" i="41"/>
  <c r="M18" i="41"/>
  <c r="L18" i="41"/>
  <c r="L19" i="41" s="1"/>
  <c r="J18" i="41"/>
  <c r="J19" i="41" s="1"/>
  <c r="I18" i="41"/>
  <c r="I19" i="41" s="1"/>
  <c r="G18" i="41"/>
  <c r="F18" i="41"/>
  <c r="K17" i="41"/>
  <c r="H16" i="41"/>
  <c r="N15" i="41"/>
  <c r="K15" i="41"/>
  <c r="N14" i="41"/>
  <c r="K14" i="41"/>
  <c r="N13" i="41"/>
  <c r="K13" i="41"/>
  <c r="H13" i="41"/>
  <c r="G36" i="40"/>
  <c r="H36" i="40" s="1"/>
  <c r="F36" i="40"/>
  <c r="H35" i="40"/>
  <c r="G32" i="40"/>
  <c r="H32" i="40" s="1"/>
  <c r="F32" i="40"/>
  <c r="H31" i="40"/>
  <c r="H30" i="40"/>
  <c r="H29" i="40"/>
  <c r="H28" i="40"/>
  <c r="H27" i="40"/>
  <c r="G19" i="40"/>
  <c r="F19" i="40"/>
  <c r="M18" i="40"/>
  <c r="M19" i="40" s="1"/>
  <c r="L18" i="40"/>
  <c r="L19" i="40" s="1"/>
  <c r="J18" i="40"/>
  <c r="J19" i="40" s="1"/>
  <c r="I18" i="40"/>
  <c r="I19" i="40" s="1"/>
  <c r="G18" i="40"/>
  <c r="F18" i="40"/>
  <c r="H18" i="40" s="1"/>
  <c r="K17" i="40"/>
  <c r="H16" i="40"/>
  <c r="N15" i="40"/>
  <c r="K15" i="40"/>
  <c r="N14" i="40"/>
  <c r="K14" i="40"/>
  <c r="N13" i="40"/>
  <c r="K13" i="40"/>
  <c r="H13" i="40"/>
  <c r="G36" i="39"/>
  <c r="F36" i="39"/>
  <c r="H35" i="39"/>
  <c r="G32" i="39"/>
  <c r="G37" i="39" s="1"/>
  <c r="F32" i="39"/>
  <c r="F37" i="39" s="1"/>
  <c r="H31" i="39"/>
  <c r="H30" i="39"/>
  <c r="H29" i="39"/>
  <c r="H28" i="39"/>
  <c r="H27" i="39"/>
  <c r="M18" i="39"/>
  <c r="M19" i="39" s="1"/>
  <c r="L18" i="39"/>
  <c r="L19" i="39" s="1"/>
  <c r="J18" i="39"/>
  <c r="K18" i="39" s="1"/>
  <c r="I18" i="39"/>
  <c r="I19" i="39" s="1"/>
  <c r="G18" i="39"/>
  <c r="H18" i="39" s="1"/>
  <c r="F18" i="39"/>
  <c r="F19" i="39" s="1"/>
  <c r="K17" i="39"/>
  <c r="H16" i="39"/>
  <c r="N15" i="39"/>
  <c r="K15" i="39"/>
  <c r="N14" i="39"/>
  <c r="K14" i="39"/>
  <c r="N13" i="39"/>
  <c r="K13" i="39"/>
  <c r="H13" i="39"/>
  <c r="G36" i="38"/>
  <c r="F36" i="38"/>
  <c r="H35" i="38"/>
  <c r="G32" i="38"/>
  <c r="F32" i="38"/>
  <c r="F37" i="38" s="1"/>
  <c r="H31" i="38"/>
  <c r="H30" i="38"/>
  <c r="H29" i="38"/>
  <c r="H28" i="38"/>
  <c r="H27" i="38"/>
  <c r="M18" i="38"/>
  <c r="M19" i="38" s="1"/>
  <c r="L18" i="38"/>
  <c r="L19" i="38" s="1"/>
  <c r="J18" i="38"/>
  <c r="J19" i="38" s="1"/>
  <c r="I18" i="38"/>
  <c r="I19" i="38" s="1"/>
  <c r="G18" i="38"/>
  <c r="F18" i="38"/>
  <c r="F19" i="38" s="1"/>
  <c r="K17" i="38"/>
  <c r="H16" i="38"/>
  <c r="N15" i="38"/>
  <c r="K15" i="38"/>
  <c r="N14" i="38"/>
  <c r="K14" i="38"/>
  <c r="N13" i="38"/>
  <c r="K13" i="38"/>
  <c r="H13" i="38"/>
  <c r="F14" i="35"/>
  <c r="M13" i="35"/>
  <c r="L13" i="35"/>
  <c r="J11" i="35"/>
  <c r="I13" i="35"/>
  <c r="I12" i="35"/>
  <c r="M18" i="37"/>
  <c r="L18" i="37"/>
  <c r="J18" i="37"/>
  <c r="I18" i="37"/>
  <c r="K17" i="37"/>
  <c r="N15" i="37"/>
  <c r="K15" i="37"/>
  <c r="N14" i="37"/>
  <c r="K14" i="37"/>
  <c r="N13" i="37"/>
  <c r="K13" i="37"/>
  <c r="J19" i="45" l="1"/>
  <c r="K19" i="45" s="1"/>
  <c r="F22" i="45"/>
  <c r="N19" i="45"/>
  <c r="G19" i="45"/>
  <c r="F37" i="45"/>
  <c r="H37" i="44"/>
  <c r="H18" i="44"/>
  <c r="K18" i="44"/>
  <c r="G19" i="44"/>
  <c r="H36" i="44"/>
  <c r="H37" i="43"/>
  <c r="K18" i="43"/>
  <c r="K19" i="43"/>
  <c r="H32" i="42"/>
  <c r="K18" i="42"/>
  <c r="G37" i="42"/>
  <c r="H37" i="42" s="1"/>
  <c r="N18" i="41"/>
  <c r="H18" i="41"/>
  <c r="H36" i="41"/>
  <c r="G37" i="40"/>
  <c r="H37" i="40" s="1"/>
  <c r="F22" i="40"/>
  <c r="F37" i="40"/>
  <c r="K19" i="40"/>
  <c r="K18" i="40"/>
  <c r="N19" i="40"/>
  <c r="H36" i="39"/>
  <c r="J19" i="39"/>
  <c r="K19" i="39" s="1"/>
  <c r="G19" i="39"/>
  <c r="H28" i="35"/>
  <c r="H27" i="35"/>
  <c r="H36" i="38"/>
  <c r="H29" i="35"/>
  <c r="H18" i="38"/>
  <c r="K13" i="35"/>
  <c r="K19" i="38"/>
  <c r="G19" i="38"/>
  <c r="I22" i="38" s="1"/>
  <c r="E40" i="38" s="1"/>
  <c r="N13" i="35"/>
  <c r="N18" i="37"/>
  <c r="H32" i="38"/>
  <c r="I22" i="45"/>
  <c r="H37" i="45"/>
  <c r="N18" i="45"/>
  <c r="H32" i="45"/>
  <c r="H19" i="45"/>
  <c r="I22" i="44"/>
  <c r="F22" i="44"/>
  <c r="N19" i="44"/>
  <c r="N18" i="44"/>
  <c r="H19" i="44"/>
  <c r="H32" i="44"/>
  <c r="N19" i="43"/>
  <c r="I22" i="43"/>
  <c r="N18" i="43"/>
  <c r="F19" i="43"/>
  <c r="H32" i="43"/>
  <c r="N19" i="42"/>
  <c r="I22" i="42"/>
  <c r="K19" i="42"/>
  <c r="N18" i="42"/>
  <c r="F19" i="42"/>
  <c r="F22" i="42" s="1"/>
  <c r="K19" i="41"/>
  <c r="F22" i="41"/>
  <c r="H37" i="41"/>
  <c r="K18" i="41"/>
  <c r="H19" i="41"/>
  <c r="H32" i="41"/>
  <c r="M19" i="41"/>
  <c r="N19" i="41" s="1"/>
  <c r="I22" i="40"/>
  <c r="N18" i="40"/>
  <c r="H19" i="40"/>
  <c r="F22" i="39"/>
  <c r="I22" i="39"/>
  <c r="H37" i="39"/>
  <c r="N19" i="39"/>
  <c r="N18" i="39"/>
  <c r="H32" i="39"/>
  <c r="H19" i="39"/>
  <c r="N19" i="38"/>
  <c r="F22" i="38"/>
  <c r="K18" i="38"/>
  <c r="N18" i="38"/>
  <c r="K11" i="35"/>
  <c r="G37" i="38"/>
  <c r="H37" i="38" s="1"/>
  <c r="K18" i="37"/>
  <c r="H19" i="38" l="1"/>
  <c r="L22" i="45"/>
  <c r="L22" i="44"/>
  <c r="F22" i="43"/>
  <c r="H19" i="43"/>
  <c r="L22" i="43"/>
  <c r="H19" i="42"/>
  <c r="L22" i="42"/>
  <c r="I22" i="41"/>
  <c r="L22" i="40"/>
  <c r="L22" i="39"/>
  <c r="L22" i="38"/>
  <c r="L22" i="41" l="1"/>
  <c r="F30" i="35" l="1"/>
  <c r="G25" i="35"/>
  <c r="G30" i="35" s="1"/>
  <c r="M12" i="35"/>
  <c r="F34" i="35"/>
  <c r="J15" i="35"/>
  <c r="K15" i="35"/>
  <c r="I15" i="35"/>
  <c r="G14" i="35"/>
  <c r="J12" i="35"/>
  <c r="L12" i="35"/>
  <c r="I11" i="35"/>
  <c r="L11" i="35"/>
  <c r="M11" i="35"/>
  <c r="G11" i="35"/>
  <c r="F11" i="35"/>
  <c r="N12" i="35"/>
  <c r="G36" i="37"/>
  <c r="F36" i="37"/>
  <c r="F32" i="37"/>
  <c r="G32" i="37"/>
  <c r="H35" i="37"/>
  <c r="H33" i="35" s="1"/>
  <c r="H28" i="37"/>
  <c r="H29" i="37"/>
  <c r="H30" i="37"/>
  <c r="H31" i="37"/>
  <c r="H27" i="37"/>
  <c r="M19" i="37"/>
  <c r="H16" i="37"/>
  <c r="H13" i="37"/>
  <c r="J19" i="37"/>
  <c r="G18" i="37"/>
  <c r="L19" i="37"/>
  <c r="I19" i="37"/>
  <c r="G37" i="37" l="1"/>
  <c r="F37" i="37"/>
  <c r="F16" i="35"/>
  <c r="F17" i="35" s="1"/>
  <c r="G16" i="35"/>
  <c r="G17" i="35" s="1"/>
  <c r="H14" i="35"/>
  <c r="N11" i="35"/>
  <c r="K12" i="35"/>
  <c r="H11" i="35"/>
  <c r="M16" i="35"/>
  <c r="M17" i="35" s="1"/>
  <c r="H25" i="35"/>
  <c r="J17" i="35"/>
  <c r="H30" i="35"/>
  <c r="I17" i="35"/>
  <c r="G34" i="35"/>
  <c r="G35" i="35" s="1"/>
  <c r="F35" i="35"/>
  <c r="L16" i="35"/>
  <c r="L17" i="35" s="1"/>
  <c r="H36" i="37"/>
  <c r="H18" i="37"/>
  <c r="I22" i="37"/>
  <c r="E40" i="37" s="1"/>
  <c r="H32" i="37"/>
  <c r="N19" i="37"/>
  <c r="F22" i="37"/>
  <c r="K19" i="37"/>
  <c r="H16" i="35" l="1"/>
  <c r="H17" i="35"/>
  <c r="H37" i="37"/>
  <c r="H34" i="35"/>
  <c r="K16" i="35"/>
  <c r="F20" i="35"/>
  <c r="H35" i="35"/>
  <c r="N16" i="35"/>
  <c r="N17" i="35"/>
  <c r="K17" i="35"/>
  <c r="H19" i="37"/>
  <c r="I20" i="35"/>
  <c r="L22" i="37"/>
  <c r="L20" i="35" l="1"/>
</calcChain>
</file>

<file path=xl/comments1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10.xml><?xml version="1.0" encoding="utf-8"?>
<comments xmlns="http://schemas.openxmlformats.org/spreadsheetml/2006/main">
  <authors>
    <author>Escales Rubio, Àlex</author>
  </authors>
  <commentList>
    <comment ref="D12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2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3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4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5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6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7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8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9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sharedStrings.xml><?xml version="1.0" encoding="utf-8"?>
<sst xmlns="http://schemas.openxmlformats.org/spreadsheetml/2006/main" count="617" uniqueCount="71">
  <si>
    <t>NOM ENTITAT</t>
  </si>
  <si>
    <t>TOTAL</t>
  </si>
  <si>
    <t>PREVIST</t>
  </si>
  <si>
    <t>DESVIACIÓ</t>
  </si>
  <si>
    <t>COST TOTAL PROJECTE PREVIST</t>
  </si>
  <si>
    <t>COST TOTAL PROJECTE DESVIACIÓ</t>
  </si>
  <si>
    <t>ATORGAT</t>
  </si>
  <si>
    <t>SOL·LICITAT</t>
  </si>
  <si>
    <t>IMPORT SUBVENCIONABLE SOBRE EL COST TOTAL DEL PROJECTE REALITZAT</t>
  </si>
  <si>
    <t>Programa Primer de preacceleració</t>
  </si>
  <si>
    <t>Ordre EMT/252/2021, de 27 de desembre, per la qual s'aproven les bases reguladores per a la concessió de subvencions públiques destinades al finançament del Programa per promoure l'emprenedoria territorial
especialitzada (Programa primer de preacceleració) (DOGC núm. 8574, de 30.12.2021)</t>
  </si>
  <si>
    <t>PRESSUPOST ENTITAT LÍDER</t>
  </si>
  <si>
    <t>NIF ENTITAT</t>
  </si>
  <si>
    <t>COST DEL PROJECTE</t>
  </si>
  <si>
    <t>PREPARACIÓ, DIFUSIÓ I SEGUIMENT</t>
  </si>
  <si>
    <t>FORMACIÓ</t>
  </si>
  <si>
    <t>MENTORIA</t>
  </si>
  <si>
    <t>DESPESES</t>
  </si>
  <si>
    <t>DESPESES DIRECTES</t>
  </si>
  <si>
    <t>Despeses salarials i de Seguretat Social a càrrec de l'empresa del personal tècnic propi</t>
  </si>
  <si>
    <t>Despeses del personal extern</t>
  </si>
  <si>
    <r>
      <t>Subcontractació</t>
    </r>
    <r>
      <rPr>
        <b/>
        <sz val="10"/>
        <rFont val="Arial"/>
        <family val="2"/>
      </rPr>
      <t xml:space="preserve"> </t>
    </r>
    <r>
      <rPr>
        <b/>
        <sz val="10"/>
        <color rgb="FFFF5D5D"/>
        <rFont val="Arial"/>
        <family val="2"/>
      </rPr>
      <t>(màxim 65%cost total elegible de formació i mentoria)</t>
    </r>
  </si>
  <si>
    <r>
      <t xml:space="preserve">Despeses de personal extern o contractació d'empreses per a la realització de la web (disseny i contingut). </t>
    </r>
    <r>
      <rPr>
        <b/>
        <sz val="10"/>
        <color rgb="FFFF5D5D"/>
        <rFont val="Arial"/>
        <family val="2"/>
      </rPr>
      <t>(Import màxim 2.000,00 euros)</t>
    </r>
  </si>
  <si>
    <t>Altres despeses directes relacionades amb l’acció de formació: Materials, mitjans didàctics, lloguer d’aules o equipaments o altres directament necessàries</t>
  </si>
  <si>
    <t>*DESPESES INDIRECTES</t>
  </si>
  <si>
    <t>Equip d'administració: personal de suport administratiu. Materials d'oficina. Despeses de publicitat i publicacions (impressió i difusió de publicacions, fullets, anuncis i altres materials publicitaris). Assegurances. Altres.</t>
  </si>
  <si>
    <t>COST PER ACCIÓ</t>
  </si>
  <si>
    <t>INGRESSOS</t>
  </si>
  <si>
    <t>FINANÇAMENT EXTERN</t>
  </si>
  <si>
    <t>ADMINISTRACIÓ PÚBLICA O ENTITAT CONCEDENT</t>
  </si>
  <si>
    <t>PROGRAMA AL QUAL S'ACULL</t>
  </si>
  <si>
    <t>ESTAT</t>
  </si>
  <si>
    <t>Generalitat de Catalunya - Empresa i Treball</t>
  </si>
  <si>
    <t>TOTAL FINANÇAMENT EXTERN</t>
  </si>
  <si>
    <t>IMPORT</t>
  </si>
  <si>
    <t>TOTAL FINANÇAMENT PROPI</t>
  </si>
  <si>
    <t>* Per a la imputació de les despeses indirectes s’implementa l’opció de costos simplificats de tipus fix del 15% calculat sobre les les despeses directes verificades correctament de personal propi i de personal extern, d'acord amb l’article 68.1.b del RD (UE) 1303/2013 (DOUE núm. 347, de 20.12.2013). Per a les actuacions de preparació, difusió i seguiment del projecte les despeses indirectes s'imputaran mitjançant un tipus fix del 15% calculat, únicament, sobre les despeses directes verificades correctament de personal tècnic propi, d'acord amb l'article 6.2.1 b) de l'Ordre EMT/252/2021, de 27 de desembre.</t>
  </si>
  <si>
    <t>Import atorgat</t>
  </si>
  <si>
    <t>IMPORT ATORGAT</t>
  </si>
  <si>
    <r>
      <t xml:space="preserve">FINANÇAMENT PROPI
</t>
    </r>
    <r>
      <rPr>
        <sz val="10"/>
        <color theme="1"/>
        <rFont val="Arial"/>
        <family val="2"/>
      </rPr>
      <t>(cal incloure la quantia del cost del projecte que ha anat a càrrec de l'entitat beneficiària, si escau)</t>
    </r>
  </si>
  <si>
    <t>EXECUTAT</t>
  </si>
  <si>
    <t>COST TOTAL PROJECTE EXECUTAT</t>
  </si>
  <si>
    <t>APORTAT</t>
  </si>
  <si>
    <t>COST TOTAL DEL PROJECTE</t>
  </si>
  <si>
    <t>PRESSUPOST ENTITAT AGRUPADA #1</t>
  </si>
  <si>
    <t>PRESSUPOST ENTITAT AGRUPADA #2</t>
  </si>
  <si>
    <t>PRESSUPOST ENTITAT AGRUPADA #3</t>
  </si>
  <si>
    <t>PRESSUPOST ENTITAT AGRUPADA #4</t>
  </si>
  <si>
    <t>PRESSUPOST ENTITAT AGRUPADA #5</t>
  </si>
  <si>
    <t>PRESSUPOST ENTITAT AGRUPADA #6</t>
  </si>
  <si>
    <t>PRESSUPOST ENTITAT AGRUPADA #7</t>
  </si>
  <si>
    <t>PRESSUPOST ENTITAT AGRUPADA #8</t>
  </si>
  <si>
    <t>PRESSUPOST TOTAL</t>
  </si>
  <si>
    <t>INSTRUCCIONS</t>
  </si>
  <si>
    <t>Llegiu l'apartat 'A tenir en compte' abans de completar aquest document.</t>
  </si>
  <si>
    <t>Omplir tantes pestanyes com entitats conformen l'agrupació, en cas de ser un expedient individual omplir tan sols la pestanya 'Beneficiària (Líder).</t>
  </si>
  <si>
    <t>No es permet modificar la configuració dels camps. Cal omplir aquells que estan habilitats.</t>
  </si>
  <si>
    <t>En la pestanya 'RESUM TOTAL' es realitza automàticament el sumatori de les pestanyes individuals. Per tant, és una pestanya de resum, no s'ha d'introduir cap dada.</t>
  </si>
  <si>
    <t>A TENIR EN COMPTE</t>
  </si>
  <si>
    <t>Són subvencionables aquelles despeses que de manera inequívoca responguin a la naturalesa de l'activitat subvencionada, resultin estrictament necessàries i es realitzin en el termini i les condicions que determinen l'Ordre EMT/252/2021, de 27 de desembre, i la Resolució de convocatòria corresponent.</t>
  </si>
  <si>
    <t>En cap cas, el cost dels béns o dels serveis subvencionats pot superar el seu valor de mercat, i només seran subvencionables les despeses efectivament generades durant el període d'execució que estableix l'Ordre EMT/252/2021, de 27 de desembre, i la Resolució de convocatòria corresponent i pagades amb anterioritat a la finalització del període de justificació de la subvenció.</t>
  </si>
  <si>
    <t>En tot cas, per tal que les despeses siguin subvencionables cal que el pagament s'ajusti al que estableix la Llei 3/2004, de 29 de desemre, per la qual s'esatbleixen mesures de lluita contra la morositat en les operacions comercials.</t>
  </si>
  <si>
    <t>Per a la imputació de les despeses indirectes s’implementa l’opció de costos simplificats de tipus fix del 15% calculat sobre les les despeses directes verificades correctament de personal propi i de personal extern, d'acord amb l’article 68.1.b del RD (UE) 1303/2013 (DOUE núm. 347, de 20.12.2013). Per a les actuacions de preparació, difusió i seguiment del projecte les despeses indirectes s'imputaran mitjançant un tipus fix del 15% calculat, únicament, sobre les despeses directes verificades correctament de personal tècnic propi, d'acord amb l'article 6.2.1 b) de l'Ordre EMT/252/2021, de 27 de desembre.</t>
  </si>
  <si>
    <t>Les despeses de preparació, difusió, seguiment i coordinació del projecte seran, com a màxim, el 25% de la despesa total del projecte.</t>
  </si>
  <si>
    <t>No són subvencionables les despeses que determina la base 6.3 de l'Ordre EMT/252/2021, de 27 de desembre.</t>
  </si>
  <si>
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</t>
  </si>
  <si>
    <t>Únicament són susceptibles de subcontractació les accions de Formació i Mentoria previstes a les bases 6.2.2 i 6.2.3 de l'Ordre EMT/252/2021, de 27 de desembre. Les subcontractacions que es puguin realitzar tindran una limitació del 65% del cost total elegible de les accions de Formació i Mentoria.</t>
  </si>
  <si>
    <t>La subcontractació s'ha d'ajustar als articles 29 i 46 de la Llei 38/2003, de 17 de novembre, general de subvencions; i a l'article 68 del Reial decret 887/2006, de 21 de juliol, que en desenvolupa el Reglament.</t>
  </si>
  <si>
    <t>La despesa màxima subvencionable serà el 80% del cost del projecte que es consideri subvencionable i fins a un import màxim de 60.000,00 euros.</t>
  </si>
  <si>
    <t>** La despesa màxima subvencionable serà el 80% del cost del projecte que es consideri subvencionable i fins a un import màxim de 60.000,00 euros.</t>
  </si>
  <si>
    <t>Pressupost executat del pla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</si>
</sst>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theme="1"/>
      <name val="Arial"/>
      <family val="2"/>
    </font>
    <font>
      <sz val="11"/>
      <color rgb="FF9C0006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color rgb="FFFF5D5D"/>
      <name val="Arial"/>
      <family val="2"/>
    </font>
    <font>
      <sz val="10"/>
      <name val="Arial"/>
      <family val="2"/>
    </font>
    <font>
      <sz val="8"/>
      <color rgb="FF333333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mediumGray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mediumGray">
        <bgColor theme="0" tint="-4.9989318521683403E-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3" fillId="7" borderId="0" applyNumberFormat="0" applyBorder="0" applyAlignment="0" applyProtection="0"/>
  </cellStyleXfs>
  <cellXfs count="184">
    <xf numFmtId="0" fontId="0" fillId="0" borderId="0" xfId="0"/>
    <xf numFmtId="0" fontId="2" fillId="0" borderId="0" xfId="0" applyFont="1" applyAlignment="1" applyProtection="1"/>
    <xf numFmtId="0" fontId="0" fillId="0" borderId="0" xfId="0" applyFont="1" applyAlignment="1" applyProtection="1"/>
    <xf numFmtId="0" fontId="0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6" xfId="0" applyNumberFormat="1" applyFont="1" applyBorder="1" applyAlignment="1" applyProtection="1">
      <alignment horizontal="center" vertical="center" wrapText="1"/>
      <protection locked="0"/>
    </xf>
    <xf numFmtId="164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7" xfId="0" applyNumberFormat="1" applyFont="1" applyBorder="1" applyAlignment="1" applyProtection="1">
      <alignment horizontal="center" vertical="center" wrapText="1"/>
    </xf>
    <xf numFmtId="164" fontId="2" fillId="0" borderId="33" xfId="0" applyNumberFormat="1" applyFont="1" applyBorder="1" applyAlignment="1" applyProtection="1">
      <alignment horizontal="center" vertical="center" wrapText="1"/>
    </xf>
    <xf numFmtId="164" fontId="2" fillId="0" borderId="33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0" borderId="34" xfId="0" applyNumberFormat="1" applyFont="1" applyBorder="1" applyAlignment="1" applyProtection="1">
      <alignment horizontal="center" vertical="center"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8" borderId="10" xfId="0" applyNumberFormat="1" applyFont="1" applyFill="1" applyBorder="1" applyAlignment="1" applyProtection="1">
      <alignment horizontal="center" vertical="center" wrapText="1"/>
    </xf>
    <xf numFmtId="164" fontId="2" fillId="5" borderId="10" xfId="0" applyNumberFormat="1" applyFont="1" applyFill="1" applyBorder="1" applyAlignment="1" applyProtection="1">
      <alignment horizontal="center" vertical="center" wrapText="1"/>
    </xf>
    <xf numFmtId="164" fontId="6" fillId="5" borderId="10" xfId="0" applyNumberFormat="1" applyFont="1" applyFill="1" applyBorder="1" applyAlignment="1" applyProtection="1">
      <alignment horizontal="center" vertical="center" wrapText="1"/>
    </xf>
    <xf numFmtId="164" fontId="2" fillId="0" borderId="32" xfId="0" applyNumberFormat="1" applyFont="1" applyBorder="1" applyAlignment="1" applyProtection="1">
      <alignment horizontal="center" vertical="center" wrapText="1"/>
      <protection locked="0"/>
    </xf>
    <xf numFmtId="164" fontId="2" fillId="8" borderId="26" xfId="0" applyNumberFormat="1" applyFont="1" applyFill="1" applyBorder="1" applyAlignment="1" applyProtection="1">
      <alignment horizontal="center" vertical="center" wrapText="1"/>
    </xf>
    <xf numFmtId="164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2" borderId="26" xfId="0" applyNumberFormat="1" applyFont="1" applyFill="1" applyBorder="1" applyAlignment="1" applyProtection="1">
      <alignment horizontal="center" vertical="center" wrapText="1"/>
    </xf>
    <xf numFmtId="164" fontId="2" fillId="0" borderId="28" xfId="0" applyNumberFormat="1" applyFont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/>
    </xf>
    <xf numFmtId="164" fontId="8" fillId="0" borderId="10" xfId="0" applyNumberFormat="1" applyFont="1" applyBorder="1" applyAlignment="1" applyProtection="1">
      <alignment horizontal="center" vertical="center" wrapText="1"/>
    </xf>
    <xf numFmtId="164" fontId="6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164" fontId="8" fillId="0" borderId="26" xfId="0" applyNumberFormat="1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</xf>
    <xf numFmtId="0" fontId="2" fillId="5" borderId="27" xfId="0" applyFont="1" applyFill="1" applyBorder="1" applyAlignment="1" applyProtection="1">
      <alignment horizontal="center" vertical="center" wrapText="1"/>
    </xf>
    <xf numFmtId="164" fontId="6" fillId="0" borderId="27" xfId="2" applyNumberFormat="1" applyFont="1" applyFill="1" applyBorder="1" applyAlignment="1" applyProtection="1">
      <alignment horizontal="center" vertical="center" wrapText="1"/>
      <protection locked="0"/>
    </xf>
    <xf numFmtId="164" fontId="6" fillId="5" borderId="10" xfId="0" applyNumberFormat="1" applyFont="1" applyFill="1" applyBorder="1" applyAlignment="1" applyProtection="1">
      <alignment vertical="center" wrapText="1"/>
    </xf>
    <xf numFmtId="164" fontId="6" fillId="5" borderId="27" xfId="0" applyNumberFormat="1" applyFont="1" applyFill="1" applyBorder="1" applyAlignment="1" applyProtection="1">
      <alignment horizontal="center" vertical="center" wrapText="1"/>
    </xf>
    <xf numFmtId="0" fontId="6" fillId="6" borderId="10" xfId="0" applyFont="1" applyFill="1" applyBorder="1" applyAlignment="1" applyProtection="1">
      <alignment horizontal="center" vertical="center" wrapText="1"/>
    </xf>
    <xf numFmtId="164" fontId="6" fillId="0" borderId="10" xfId="2" applyNumberFormat="1" applyFont="1" applyFill="1" applyBorder="1" applyAlignment="1" applyProtection="1">
      <alignment vertical="center" wrapText="1"/>
      <protection locked="0"/>
    </xf>
    <xf numFmtId="164" fontId="2" fillId="5" borderId="10" xfId="0" applyNumberFormat="1" applyFont="1" applyFill="1" applyBorder="1" applyAlignment="1" applyProtection="1">
      <alignment vertical="center" wrapText="1"/>
    </xf>
    <xf numFmtId="164" fontId="2" fillId="6" borderId="10" xfId="0" applyNumberFormat="1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3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/>
    <xf numFmtId="164" fontId="2" fillId="0" borderId="32" xfId="0" applyNumberFormat="1" applyFont="1" applyBorder="1" applyAlignment="1" applyProtection="1">
      <alignment horizontal="center" vertical="center" wrapText="1"/>
    </xf>
    <xf numFmtId="164" fontId="2" fillId="0" borderId="27" xfId="0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center" wrapText="1"/>
    </xf>
    <xf numFmtId="164" fontId="2" fillId="0" borderId="32" xfId="0" applyNumberFormat="1" applyFont="1" applyFill="1" applyBorder="1" applyAlignment="1" applyProtection="1">
      <alignment horizontal="center" vertical="center" wrapText="1"/>
    </xf>
    <xf numFmtId="164" fontId="2" fillId="0" borderId="29" xfId="0" applyNumberFormat="1" applyFont="1" applyBorder="1" applyAlignment="1" applyProtection="1">
      <alignment horizontal="center" vertical="center" wrapText="1"/>
    </xf>
    <xf numFmtId="164" fontId="2" fillId="0" borderId="31" xfId="0" applyNumberFormat="1" applyFont="1" applyBorder="1" applyAlignment="1" applyProtection="1">
      <alignment horizontal="center" vertical="center" wrapText="1"/>
    </xf>
    <xf numFmtId="164" fontId="2" fillId="0" borderId="15" xfId="0" applyNumberFormat="1" applyFont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164" fontId="6" fillId="0" borderId="10" xfId="2" applyNumberFormat="1" applyFont="1" applyFill="1" applyBorder="1" applyAlignment="1" applyProtection="1">
      <alignment horizontal="center" vertical="center" wrapText="1"/>
    </xf>
    <xf numFmtId="164" fontId="6" fillId="0" borderId="32" xfId="2" applyNumberFormat="1" applyFont="1" applyFill="1" applyBorder="1" applyAlignment="1" applyProtection="1">
      <alignment horizontal="center" vertical="center" wrapText="1"/>
    </xf>
    <xf numFmtId="164" fontId="6" fillId="0" borderId="27" xfId="2" applyNumberFormat="1" applyFont="1" applyFill="1" applyBorder="1" applyAlignment="1" applyProtection="1">
      <alignment horizontal="center" vertical="center" wrapText="1"/>
    </xf>
    <xf numFmtId="164" fontId="6" fillId="0" borderId="10" xfId="2" applyNumberFormat="1" applyFont="1" applyFill="1" applyBorder="1" applyAlignment="1" applyProtection="1">
      <alignment vertical="center" wrapText="1"/>
    </xf>
    <xf numFmtId="164" fontId="6" fillId="0" borderId="0" xfId="2" applyNumberFormat="1" applyFont="1" applyFill="1" applyBorder="1" applyAlignment="1" applyProtection="1">
      <alignment vertical="center" wrapText="1"/>
    </xf>
    <xf numFmtId="164" fontId="6" fillId="0" borderId="34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0" fontId="0" fillId="5" borderId="2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textRotation="90" wrapText="1"/>
    </xf>
    <xf numFmtId="0" fontId="2" fillId="5" borderId="12" xfId="0" applyFont="1" applyFill="1" applyBorder="1" applyAlignment="1" applyProtection="1">
      <alignment horizontal="center" vertical="center" textRotation="90" wrapText="1"/>
    </xf>
    <xf numFmtId="0" fontId="2" fillId="5" borderId="13" xfId="0" applyFont="1" applyFill="1" applyBorder="1" applyAlignment="1" applyProtection="1">
      <alignment horizontal="center" vertical="center" textRotation="90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6" fillId="4" borderId="17" xfId="1" applyFont="1" applyFill="1" applyBorder="1" applyAlignment="1" applyProtection="1">
      <alignment horizontal="center" vertical="center" wrapText="1"/>
    </xf>
    <xf numFmtId="0" fontId="6" fillId="4" borderId="18" xfId="1" applyFont="1" applyFill="1" applyBorder="1" applyAlignment="1" applyProtection="1">
      <alignment horizontal="center" vertical="center" wrapText="1"/>
    </xf>
    <xf numFmtId="0" fontId="6" fillId="4" borderId="19" xfId="1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right" vertical="center" wrapText="1"/>
    </xf>
    <xf numFmtId="0" fontId="2" fillId="5" borderId="25" xfId="0" applyFont="1" applyFill="1" applyBorder="1" applyAlignment="1" applyProtection="1">
      <alignment horizontal="right" vertical="center" wrapText="1"/>
    </xf>
    <xf numFmtId="0" fontId="2" fillId="5" borderId="26" xfId="0" applyFont="1" applyFill="1" applyBorder="1" applyAlignment="1" applyProtection="1">
      <alignment horizontal="right" vertical="center" wrapText="1"/>
    </xf>
    <xf numFmtId="0" fontId="2" fillId="5" borderId="14" xfId="0" applyFont="1" applyFill="1" applyBorder="1" applyAlignment="1" applyProtection="1">
      <alignment horizontal="right" vertical="center" wrapText="1"/>
    </xf>
    <xf numFmtId="0" fontId="2" fillId="5" borderId="32" xfId="0" applyFont="1" applyFill="1" applyBorder="1" applyAlignment="1" applyProtection="1">
      <alignment horizontal="right" vertical="center" wrapText="1"/>
    </xf>
    <xf numFmtId="0" fontId="2" fillId="5" borderId="15" xfId="0" applyFont="1" applyFill="1" applyBorder="1" applyAlignment="1" applyProtection="1">
      <alignment horizontal="right" vertical="center" wrapText="1"/>
    </xf>
    <xf numFmtId="0" fontId="2" fillId="5" borderId="31" xfId="0" applyFont="1" applyFill="1" applyBorder="1" applyAlignment="1" applyProtection="1">
      <alignment horizontal="right" vertical="center" wrapText="1"/>
    </xf>
    <xf numFmtId="0" fontId="0" fillId="6" borderId="14" xfId="0" applyFont="1" applyFill="1" applyBorder="1" applyAlignment="1" applyProtection="1">
      <alignment horizontal="center" vertical="center"/>
    </xf>
    <xf numFmtId="0" fontId="0" fillId="6" borderId="32" xfId="0" applyFont="1" applyFill="1" applyBorder="1" applyAlignment="1" applyProtection="1">
      <alignment horizontal="center" vertical="center"/>
    </xf>
    <xf numFmtId="0" fontId="0" fillId="6" borderId="15" xfId="0" applyFont="1" applyFill="1" applyBorder="1" applyAlignment="1" applyProtection="1">
      <alignment horizontal="center" vertical="center"/>
    </xf>
    <xf numFmtId="0" fontId="0" fillId="6" borderId="31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2" fillId="6" borderId="17" xfId="0" applyFont="1" applyFill="1" applyBorder="1" applyAlignment="1" applyProtection="1">
      <alignment horizontal="right" vertical="center"/>
    </xf>
    <xf numFmtId="0" fontId="2" fillId="6" borderId="19" xfId="0" applyFont="1" applyFill="1" applyBorder="1" applyAlignment="1" applyProtection="1">
      <alignment horizontal="right" vertical="center"/>
    </xf>
    <xf numFmtId="0" fontId="2" fillId="6" borderId="17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right" vertical="center" wrapText="1"/>
    </xf>
    <xf numFmtId="0" fontId="2" fillId="5" borderId="30" xfId="0" applyFont="1" applyFill="1" applyBorder="1" applyAlignment="1" applyProtection="1">
      <alignment horizontal="right" vertical="center" wrapText="1"/>
    </xf>
    <xf numFmtId="0" fontId="2" fillId="5" borderId="37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36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right" vertical="center"/>
    </xf>
    <xf numFmtId="0" fontId="2" fillId="5" borderId="35" xfId="0" applyFont="1" applyFill="1" applyBorder="1" applyAlignment="1" applyProtection="1">
      <alignment horizontal="right" vertical="center"/>
    </xf>
    <xf numFmtId="0" fontId="2" fillId="6" borderId="14" xfId="0" applyFont="1" applyFill="1" applyBorder="1" applyAlignment="1" applyProtection="1">
      <alignment horizontal="center" vertical="center" wrapText="1"/>
    </xf>
    <xf numFmtId="0" fontId="2" fillId="6" borderId="29" xfId="0" applyFont="1" applyFill="1" applyBorder="1" applyAlignment="1" applyProtection="1">
      <alignment horizontal="center" vertical="center" wrapText="1"/>
    </xf>
    <xf numFmtId="0" fontId="2" fillId="5" borderId="18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2" fillId="6" borderId="17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 wrapText="1"/>
    </xf>
    <xf numFmtId="0" fontId="2" fillId="6" borderId="19" xfId="0" applyFont="1" applyFill="1" applyBorder="1" applyAlignment="1" applyProtection="1">
      <alignment horizontal="center" vertical="center" wrapText="1"/>
    </xf>
    <xf numFmtId="164" fontId="2" fillId="5" borderId="24" xfId="0" applyNumberFormat="1" applyFont="1" applyFill="1" applyBorder="1" applyAlignment="1" applyProtection="1">
      <alignment horizontal="center" vertical="center" wrapText="1"/>
    </xf>
    <xf numFmtId="164" fontId="2" fillId="5" borderId="25" xfId="0" applyNumberFormat="1" applyFont="1" applyFill="1" applyBorder="1" applyAlignment="1" applyProtection="1">
      <alignment horizontal="center" vertical="center" wrapText="1"/>
    </xf>
    <xf numFmtId="164" fontId="2" fillId="5" borderId="26" xfId="0" applyNumberFormat="1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center" vertical="center"/>
    </xf>
    <xf numFmtId="0" fontId="5" fillId="5" borderId="17" xfId="0" applyFont="1" applyFill="1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0" fontId="0" fillId="5" borderId="17" xfId="0" applyFont="1" applyFill="1" applyBorder="1" applyAlignment="1" applyProtection="1">
      <alignment horizontal="center" vertical="center" wrapText="1"/>
    </xf>
    <xf numFmtId="0" fontId="0" fillId="5" borderId="18" xfId="0" applyFont="1" applyFill="1" applyBorder="1" applyAlignment="1" applyProtection="1">
      <alignment horizontal="center" vertical="center" wrapText="1"/>
    </xf>
    <xf numFmtId="0" fontId="0" fillId="5" borderId="19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4" fontId="2" fillId="5" borderId="19" xfId="0" applyNumberFormat="1" applyFont="1" applyFill="1" applyBorder="1" applyAlignment="1" applyProtection="1">
      <alignment horizontal="center" vertical="center" wrapText="1"/>
    </xf>
    <xf numFmtId="0" fontId="6" fillId="4" borderId="20" xfId="1" applyFont="1" applyFill="1" applyBorder="1" applyAlignment="1" applyProtection="1">
      <alignment horizontal="center" vertical="center" wrapText="1"/>
    </xf>
    <xf numFmtId="0" fontId="2" fillId="6" borderId="17" xfId="0" applyFont="1" applyFill="1" applyBorder="1" applyAlignment="1" applyProtection="1">
      <alignment horizontal="center" vertical="center"/>
    </xf>
    <xf numFmtId="0" fontId="2" fillId="6" borderId="18" xfId="0" applyFont="1" applyFill="1" applyBorder="1" applyAlignment="1" applyProtection="1">
      <alignment horizontal="center" vertical="center"/>
    </xf>
    <xf numFmtId="0" fontId="2" fillId="6" borderId="19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 wrapText="1"/>
    </xf>
    <xf numFmtId="0" fontId="2" fillId="5" borderId="26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2" fillId="5" borderId="27" xfId="0" applyFont="1" applyFill="1" applyBorder="1" applyAlignment="1" applyProtection="1">
      <alignment horizontal="center" vertical="center" textRotation="90" wrapText="1"/>
    </xf>
    <xf numFmtId="0" fontId="2" fillId="5" borderId="33" xfId="0" applyFont="1" applyFill="1" applyBorder="1" applyAlignment="1" applyProtection="1">
      <alignment horizontal="center" vertical="center" textRotation="90" wrapText="1"/>
    </xf>
    <xf numFmtId="0" fontId="2" fillId="5" borderId="15" xfId="0" applyFont="1" applyFill="1" applyBorder="1" applyAlignment="1" applyProtection="1">
      <alignment horizontal="center" vertical="center" textRotation="90" wrapText="1"/>
    </xf>
    <xf numFmtId="0" fontId="0" fillId="0" borderId="0" xfId="0" applyFont="1" applyAlignment="1" applyProtection="1">
      <alignment horizontal="left" vertical="center"/>
    </xf>
    <xf numFmtId="0" fontId="2" fillId="5" borderId="21" xfId="0" applyFont="1" applyFill="1" applyBorder="1" applyAlignment="1" applyProtection="1">
      <alignment horizontal="center" vertical="center" wrapText="1"/>
    </xf>
  </cellXfs>
  <cellStyles count="3">
    <cellStyle name="Incorrecte" xfId="2" builtinId="27"/>
    <cellStyle name="Neutral" xfId="1" builtinId="28"/>
    <cellStyle name="Normal" xfId="0" builtinId="0"/>
  </cellStyles>
  <dxfs count="70"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</dxfs>
  <tableStyles count="0" defaultTableStyle="TableStyleMedium2" defaultPivotStyle="PivotStyleLight16"/>
  <colors>
    <mruColors>
      <color rgb="FFFF8585"/>
      <color rgb="FFFF7C80"/>
      <color rgb="FFFF5050"/>
      <color rgb="FFFFCC66"/>
      <color rgb="FFFFFFCC"/>
      <color rgb="FFFFFF99"/>
      <color rgb="FFFE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33"/>
  <sheetViews>
    <sheetView zoomScale="64" zoomScaleNormal="85" workbookViewId="0">
      <selection activeCell="B14" sqref="B14:H14"/>
    </sheetView>
  </sheetViews>
  <sheetFormatPr defaultColWidth="8.81640625" defaultRowHeight="12.5" x14ac:dyDescent="0.25"/>
  <cols>
    <col min="1" max="1" width="8.81640625" style="65" customWidth="1"/>
    <col min="2" max="2" width="28.81640625" style="65" customWidth="1"/>
    <col min="3" max="3" width="30.54296875" style="65" customWidth="1"/>
    <col min="4" max="4" width="35" style="65" customWidth="1"/>
    <col min="5" max="7" width="30" style="65" customWidth="1"/>
    <col min="8" max="16384" width="8.81640625" style="65"/>
  </cols>
  <sheetData>
    <row r="1" spans="1:8" ht="16" customHeight="1" x14ac:dyDescent="0.25">
      <c r="A1" s="2"/>
      <c r="B1" s="2"/>
      <c r="C1" s="2"/>
      <c r="D1" s="2"/>
      <c r="E1" s="2"/>
      <c r="F1" s="2"/>
      <c r="G1" s="2"/>
      <c r="H1" s="2"/>
    </row>
    <row r="2" spans="1:8" ht="31" customHeight="1" x14ac:dyDescent="0.25">
      <c r="A2" s="2"/>
      <c r="B2" s="87" t="s">
        <v>9</v>
      </c>
      <c r="C2" s="88"/>
      <c r="D2" s="88"/>
      <c r="E2" s="88"/>
      <c r="F2" s="88"/>
      <c r="G2" s="88"/>
      <c r="H2" s="89"/>
    </row>
    <row r="3" spans="1:8" ht="31" customHeight="1" x14ac:dyDescent="0.25">
      <c r="A3" s="66"/>
      <c r="B3" s="90" t="s">
        <v>70</v>
      </c>
      <c r="C3" s="91"/>
      <c r="D3" s="91"/>
      <c r="E3" s="91"/>
      <c r="F3" s="91"/>
      <c r="G3" s="91"/>
      <c r="H3" s="92"/>
    </row>
    <row r="4" spans="1:8" ht="30.5" customHeight="1" x14ac:dyDescent="0.25">
      <c r="A4" s="66"/>
      <c r="B4" s="93" t="s">
        <v>10</v>
      </c>
      <c r="C4" s="94"/>
      <c r="D4" s="94"/>
      <c r="E4" s="94"/>
      <c r="F4" s="94"/>
      <c r="G4" s="94"/>
      <c r="H4" s="95"/>
    </row>
    <row r="5" spans="1:8" ht="13" x14ac:dyDescent="0.3">
      <c r="A5" s="1"/>
      <c r="B5" s="60"/>
      <c r="C5" s="60"/>
      <c r="D5" s="60"/>
      <c r="E5" s="60"/>
      <c r="F5" s="60"/>
      <c r="G5" s="60"/>
      <c r="H5" s="60"/>
    </row>
    <row r="6" spans="1:8" ht="23" customHeight="1" x14ac:dyDescent="0.3">
      <c r="A6" s="1"/>
      <c r="B6" s="96" t="s">
        <v>53</v>
      </c>
      <c r="C6" s="96"/>
      <c r="D6" s="96"/>
      <c r="E6" s="96"/>
      <c r="F6" s="96"/>
      <c r="G6" s="96"/>
      <c r="H6" s="96"/>
    </row>
    <row r="7" spans="1:8" ht="23" customHeight="1" x14ac:dyDescent="0.3">
      <c r="A7" s="1"/>
      <c r="B7" s="97" t="s">
        <v>54</v>
      </c>
      <c r="C7" s="97"/>
      <c r="D7" s="97"/>
      <c r="E7" s="97"/>
      <c r="F7" s="97"/>
      <c r="G7" s="97"/>
      <c r="H7" s="97"/>
    </row>
    <row r="8" spans="1:8" ht="23" customHeight="1" x14ac:dyDescent="0.3">
      <c r="A8" s="1"/>
      <c r="B8" s="97" t="s">
        <v>55</v>
      </c>
      <c r="C8" s="97"/>
      <c r="D8" s="97"/>
      <c r="E8" s="97"/>
      <c r="F8" s="97"/>
      <c r="G8" s="97"/>
      <c r="H8" s="97"/>
    </row>
    <row r="9" spans="1:8" ht="23" customHeight="1" x14ac:dyDescent="0.3">
      <c r="A9" s="1"/>
      <c r="B9" s="97" t="s">
        <v>56</v>
      </c>
      <c r="C9" s="97"/>
      <c r="D9" s="97"/>
      <c r="E9" s="97"/>
      <c r="F9" s="97"/>
      <c r="G9" s="97"/>
      <c r="H9" s="97"/>
    </row>
    <row r="10" spans="1:8" ht="23" customHeight="1" x14ac:dyDescent="0.3">
      <c r="A10" s="1"/>
      <c r="B10" s="97" t="s">
        <v>57</v>
      </c>
      <c r="C10" s="97"/>
      <c r="D10" s="97"/>
      <c r="E10" s="97"/>
      <c r="F10" s="97"/>
      <c r="G10" s="97"/>
      <c r="H10" s="97"/>
    </row>
    <row r="11" spans="1:8" ht="13" x14ac:dyDescent="0.3">
      <c r="A11" s="1"/>
      <c r="B11" s="4"/>
      <c r="C11" s="4"/>
      <c r="D11" s="4"/>
      <c r="E11" s="4"/>
      <c r="F11" s="4"/>
      <c r="G11" s="4"/>
    </row>
    <row r="12" spans="1:8" ht="23" customHeight="1" x14ac:dyDescent="0.25">
      <c r="A12" s="2"/>
      <c r="B12" s="96" t="s">
        <v>58</v>
      </c>
      <c r="C12" s="96"/>
      <c r="D12" s="96"/>
      <c r="E12" s="96"/>
      <c r="F12" s="96"/>
      <c r="G12" s="96"/>
      <c r="H12" s="96"/>
    </row>
    <row r="13" spans="1:8" s="67" customFormat="1" ht="34" customHeight="1" x14ac:dyDescent="0.25">
      <c r="A13" s="59"/>
      <c r="B13" s="86" t="s">
        <v>59</v>
      </c>
      <c r="C13" s="86"/>
      <c r="D13" s="86"/>
      <c r="E13" s="86"/>
      <c r="F13" s="86"/>
      <c r="G13" s="86"/>
      <c r="H13" s="86"/>
    </row>
    <row r="14" spans="1:8" s="67" customFormat="1" ht="34" customHeight="1" x14ac:dyDescent="0.25">
      <c r="A14" s="59"/>
      <c r="B14" s="86" t="s">
        <v>60</v>
      </c>
      <c r="C14" s="86"/>
      <c r="D14" s="86"/>
      <c r="E14" s="86"/>
      <c r="F14" s="86"/>
      <c r="G14" s="86"/>
      <c r="H14" s="86"/>
    </row>
    <row r="15" spans="1:8" s="67" customFormat="1" ht="34" customHeight="1" x14ac:dyDescent="0.25">
      <c r="B15" s="86" t="s">
        <v>61</v>
      </c>
      <c r="C15" s="86"/>
      <c r="D15" s="86"/>
      <c r="E15" s="86"/>
      <c r="F15" s="86"/>
      <c r="G15" s="86"/>
      <c r="H15" s="86"/>
    </row>
    <row r="16" spans="1:8" s="67" customFormat="1" ht="42.5" customHeight="1" x14ac:dyDescent="0.25">
      <c r="B16" s="86" t="s">
        <v>62</v>
      </c>
      <c r="C16" s="86"/>
      <c r="D16" s="86"/>
      <c r="E16" s="86"/>
      <c r="F16" s="86"/>
      <c r="G16" s="86"/>
      <c r="H16" s="86"/>
    </row>
    <row r="17" spans="2:8" s="67" customFormat="1" ht="34" customHeight="1" x14ac:dyDescent="0.25">
      <c r="B17" s="97" t="s">
        <v>68</v>
      </c>
      <c r="C17" s="97"/>
      <c r="D17" s="97"/>
      <c r="E17" s="97"/>
      <c r="F17" s="97"/>
      <c r="G17" s="97"/>
      <c r="H17" s="97"/>
    </row>
    <row r="18" spans="2:8" s="67" customFormat="1" ht="34" customHeight="1" x14ac:dyDescent="0.25">
      <c r="B18" s="98" t="s">
        <v>63</v>
      </c>
      <c r="C18" s="99"/>
      <c r="D18" s="99"/>
      <c r="E18" s="99"/>
      <c r="F18" s="99"/>
      <c r="G18" s="99"/>
      <c r="H18" s="100"/>
    </row>
    <row r="19" spans="2:8" s="67" customFormat="1" ht="34" customHeight="1" x14ac:dyDescent="0.25">
      <c r="B19" s="97" t="s">
        <v>64</v>
      </c>
      <c r="C19" s="97"/>
      <c r="D19" s="97"/>
      <c r="E19" s="97"/>
      <c r="F19" s="97"/>
      <c r="G19" s="97"/>
      <c r="H19" s="97"/>
    </row>
    <row r="20" spans="2:8" s="67" customFormat="1" ht="34" customHeight="1" x14ac:dyDescent="0.25">
      <c r="B20" s="86" t="s">
        <v>65</v>
      </c>
      <c r="C20" s="86"/>
      <c r="D20" s="86"/>
      <c r="E20" s="86"/>
      <c r="F20" s="86"/>
      <c r="G20" s="86"/>
      <c r="H20" s="86"/>
    </row>
    <row r="21" spans="2:8" s="67" customFormat="1" ht="34" customHeight="1" x14ac:dyDescent="0.25">
      <c r="B21" s="86" t="s">
        <v>66</v>
      </c>
      <c r="C21" s="86"/>
      <c r="D21" s="86"/>
      <c r="E21" s="86"/>
      <c r="F21" s="86"/>
      <c r="G21" s="86"/>
      <c r="H21" s="86"/>
    </row>
    <row r="22" spans="2:8" s="67" customFormat="1" ht="34" customHeight="1" x14ac:dyDescent="0.25">
      <c r="B22" s="97" t="s">
        <v>67</v>
      </c>
      <c r="C22" s="97"/>
      <c r="D22" s="97"/>
      <c r="E22" s="97"/>
      <c r="F22" s="97"/>
      <c r="G22" s="97"/>
      <c r="H22" s="97"/>
    </row>
    <row r="26" spans="2:8" ht="16" customHeight="1" x14ac:dyDescent="0.25"/>
    <row r="30" spans="2:8" ht="13" customHeight="1" x14ac:dyDescent="0.25"/>
    <row r="33" spans="5:5" x14ac:dyDescent="0.25">
      <c r="E33" s="68"/>
    </row>
  </sheetData>
  <sheetProtection algorithmName="SHA-512" hashValue="E1jlRdwn+ukGVYUrfLb7O4lpYCrgEnsbPxjPAsJgSyC6inGOF24t5IUEjodbj5DB5Za0c4cYAdYdiOlUgmtJnw==" saltValue="NAv87tsdFFUY7Iz6NSMovA==" spinCount="100000" sheet="1" objects="1" scenarios="1"/>
  <mergeCells count="19">
    <mergeCell ref="B21:H21"/>
    <mergeCell ref="B22:H22"/>
    <mergeCell ref="B15:H15"/>
    <mergeCell ref="B16:H16"/>
    <mergeCell ref="B17:H17"/>
    <mergeCell ref="B18:H18"/>
    <mergeCell ref="B19:H19"/>
    <mergeCell ref="B20:H20"/>
    <mergeCell ref="B14:H14"/>
    <mergeCell ref="B2:H2"/>
    <mergeCell ref="B3:H3"/>
    <mergeCell ref="B4:H4"/>
    <mergeCell ref="B6:H6"/>
    <mergeCell ref="B7:H7"/>
    <mergeCell ref="B8:H8"/>
    <mergeCell ref="B9:H9"/>
    <mergeCell ref="B10:H10"/>
    <mergeCell ref="B12:H12"/>
    <mergeCell ref="B13:H13"/>
  </mergeCell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&amp;CG146NCAEM-185-00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zoomScale="70" zoomScaleNormal="70" workbookViewId="0">
      <selection activeCell="F14" sqref="F14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51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Go4y3n0Z8JAxS/3RjZyXowNbbazmOb8n8XELcQFD/9sxgH0q/4wr7vk0fyK5DQrl1IX9qRpIMrhQft7/QFUeOw==" saltValue="qQMkYbm2eLovnA52JJQ1VA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13" priority="7">
      <formula>$I$22&lt;&gt;$G$37</formula>
    </cfRule>
  </conditionalFormatting>
  <conditionalFormatting sqref="F16">
    <cfRule type="expression" dxfId="12" priority="6">
      <formula>$F$16&gt;2000</formula>
    </cfRule>
  </conditionalFormatting>
  <conditionalFormatting sqref="G16">
    <cfRule type="expression" dxfId="11" priority="5">
      <formula>$G$16&gt;2000</formula>
    </cfRule>
  </conditionalFormatting>
  <conditionalFormatting sqref="F19">
    <cfRule type="expression" dxfId="10" priority="4">
      <formula>$F$19&gt;0.25*$F$22</formula>
    </cfRule>
  </conditionalFormatting>
  <conditionalFormatting sqref="G19">
    <cfRule type="expression" dxfId="9" priority="3">
      <formula>$G$19&gt;0.25*$I$22</formula>
    </cfRule>
  </conditionalFormatting>
  <conditionalFormatting sqref="I15 L15">
    <cfRule type="expression" dxfId="8" priority="2">
      <formula>($I$15+$L$15)&gt;0.65*($I$19+$L$19)</formula>
    </cfRule>
  </conditionalFormatting>
  <conditionalFormatting sqref="J15 M15">
    <cfRule type="expression" dxfId="7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B1:N41"/>
  <sheetViews>
    <sheetView showZeros="0" tabSelected="1" zoomScale="58" zoomScaleNormal="70" workbookViewId="0">
      <selection activeCell="D26" sqref="D26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01" t="s">
        <v>52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C7" s="5"/>
      <c r="D7" s="69"/>
      <c r="E7" s="69"/>
      <c r="F7" s="70"/>
      <c r="G7" s="70"/>
      <c r="H7" s="70"/>
      <c r="I7" s="70"/>
      <c r="J7" s="70"/>
      <c r="K7" s="70"/>
      <c r="L7" s="70"/>
      <c r="M7" s="70"/>
      <c r="N7" s="70"/>
    </row>
    <row r="8" spans="2:14" ht="16.5" customHeight="1" thickBot="1" x14ac:dyDescent="0.3">
      <c r="C8" s="3"/>
      <c r="D8" s="3"/>
      <c r="E8" s="3"/>
      <c r="F8" s="145" t="s">
        <v>13</v>
      </c>
      <c r="G8" s="146"/>
      <c r="H8" s="146"/>
      <c r="I8" s="146"/>
      <c r="J8" s="146"/>
      <c r="K8" s="146"/>
      <c r="L8" s="146"/>
      <c r="M8" s="146"/>
      <c r="N8" s="147"/>
    </row>
    <row r="9" spans="2:14" s="6" customFormat="1" ht="33.5" customHeight="1" thickBot="1" x14ac:dyDescent="0.35">
      <c r="C9" s="103"/>
      <c r="D9" s="103"/>
      <c r="E9" s="103"/>
      <c r="F9" s="112" t="s">
        <v>14</v>
      </c>
      <c r="G9" s="113"/>
      <c r="H9" s="172"/>
      <c r="I9" s="112" t="s">
        <v>15</v>
      </c>
      <c r="J9" s="113"/>
      <c r="K9" s="114"/>
      <c r="L9" s="112" t="s">
        <v>16</v>
      </c>
      <c r="M9" s="113"/>
      <c r="N9" s="114"/>
    </row>
    <row r="10" spans="2:14" s="6" customFormat="1" ht="16.5" customHeight="1" thickBot="1" x14ac:dyDescent="0.35">
      <c r="C10" s="64"/>
      <c r="D10" s="64"/>
      <c r="E10" s="64"/>
      <c r="F10" s="19" t="s">
        <v>2</v>
      </c>
      <c r="G10" s="19" t="s">
        <v>40</v>
      </c>
      <c r="H10" s="19" t="s">
        <v>3</v>
      </c>
      <c r="I10" s="19" t="s">
        <v>2</v>
      </c>
      <c r="J10" s="19" t="s">
        <v>40</v>
      </c>
      <c r="K10" s="19" t="s">
        <v>3</v>
      </c>
      <c r="L10" s="19" t="s">
        <v>2</v>
      </c>
      <c r="M10" s="19" t="s">
        <v>40</v>
      </c>
      <c r="N10" s="19" t="s">
        <v>3</v>
      </c>
    </row>
    <row r="11" spans="2:14" s="7" customFormat="1" ht="37.5" customHeight="1" thickBot="1" x14ac:dyDescent="0.35">
      <c r="B11" s="104" t="s">
        <v>17</v>
      </c>
      <c r="C11" s="107" t="s">
        <v>18</v>
      </c>
      <c r="D11" s="110" t="s">
        <v>19</v>
      </c>
      <c r="E11" s="111"/>
      <c r="F11" s="71">
        <f>'Beneficiària (Líder)'!F13+'Beneficiària (Agrupada 1)'!F13+'Beneficiària (Agrupada 2)'!F13+'Beneficiària (Agrupada 3)'!F13+'Beneficiària (Agrupada 4)'!F13+'Beneficiària (Agrupada 5)'!F13+'Beneficiària (Agrupada 6)'!F13+'Beneficiària (Agrupada 7)'!F13+'Beneficiària (Agrupada 8)'!F13</f>
        <v>0</v>
      </c>
      <c r="G11" s="71">
        <f>'Beneficiària (Líder)'!G13+'Beneficiària (Agrupada 1)'!G13+'Beneficiària (Agrupada 2)'!G13+'Beneficiària (Agrupada 3)'!G13+'Beneficiària (Agrupada 4)'!G13+'Beneficiària (Agrupada 5)'!G13+'Beneficiària (Agrupada 6)'!G13+'Beneficiària (Agrupada 7)'!G13+'Beneficiària (Agrupada 8)'!G13</f>
        <v>0</v>
      </c>
      <c r="H11" s="71">
        <f>'Beneficiària (Líder)'!H13+'Beneficiària (Agrupada 1)'!H13+'Beneficiària (Agrupada 2)'!H13+'Beneficiària (Agrupada 3)'!H13+'Beneficiària (Agrupada 4)'!H13+'Beneficiària (Agrupada 5)'!H13+'Beneficiària (Agrupada 6)'!H13+'Beneficiària (Agrupada 7)'!H13+'Beneficiària (Agrupada 8)'!H13</f>
        <v>0</v>
      </c>
      <c r="I11" s="71">
        <f>'Beneficiària (Líder)'!I13+'Beneficiària (Agrupada 1)'!I13+'Beneficiària (Agrupada 2)'!I13+'Beneficiària (Agrupada 3)'!I13+'Beneficiària (Agrupada 4)'!I13+'Beneficiària (Agrupada 5)'!I13+'Beneficiària (Agrupada 6)'!I13+'Beneficiària (Agrupada 7)'!I13+'Beneficiària (Agrupada 8)'!I13</f>
        <v>0</v>
      </c>
      <c r="J11" s="71">
        <f>'Beneficiària (Líder)'!J13+'Beneficiària (Agrupada 1)'!J13+'Beneficiària (Agrupada 2)'!J13+'Beneficiària (Agrupada 3)'!J13+'Beneficiària (Agrupada 4)'!J13+'Beneficiària (Agrupada 5)'!J13+'Beneficiària (Agrupada 6)'!J13+'Beneficiària (Agrupada 7)'!J13+'Beneficiària (Agrupada 8)'!J13</f>
        <v>0</v>
      </c>
      <c r="K11" s="71">
        <f>'Beneficiària (Líder)'!K13+'Beneficiària (Agrupada 1)'!K13+'Beneficiària (Agrupada 2)'!K13+'Beneficiària (Agrupada 3)'!K13+'Beneficiària (Agrupada 4)'!K13+'Beneficiària (Agrupada 5)'!K13+'Beneficiària (Agrupada 6)'!K13+'Beneficiària (Agrupada 7)'!K13+'Beneficiària (Agrupada 8)'!K13</f>
        <v>0</v>
      </c>
      <c r="L11" s="71">
        <f>'Beneficiària (Líder)'!L13+'Beneficiària (Agrupada 1)'!L13+'Beneficiària (Agrupada 2)'!L13+'Beneficiària (Agrupada 3)'!L13+'Beneficiària (Agrupada 4)'!L13+'Beneficiària (Agrupada 5)'!L13+'Beneficiària (Agrupada 6)'!L13+'Beneficiària (Agrupada 7)'!L13+'Beneficiària (Agrupada 8)'!L13</f>
        <v>0</v>
      </c>
      <c r="M11" s="71">
        <f>'Beneficiària (Líder)'!M13+'Beneficiària (Agrupada 1)'!M13+'Beneficiària (Agrupada 2)'!M13+'Beneficiària (Agrupada 3)'!M13+'Beneficiària (Agrupada 4)'!M13+'Beneficiària (Agrupada 5)'!M13+'Beneficiària (Agrupada 6)'!M13+'Beneficiària (Agrupada 7)'!M13+'Beneficiària (Agrupada 8)'!M13</f>
        <v>0</v>
      </c>
      <c r="N11" s="71">
        <f>'Beneficiària (Líder)'!N13+'Beneficiària (Agrupada 1)'!N13+'Beneficiària (Agrupada 2)'!N13+'Beneficiària (Agrupada 3)'!N13+'Beneficiària (Agrupada 4)'!N13+'Beneficiària (Agrupada 5)'!N13+'Beneficiària (Agrupada 6)'!N13+'Beneficiària (Agrupada 7)'!N13+'Beneficiària (Agrupada 8)'!N13</f>
        <v>0</v>
      </c>
    </row>
    <row r="12" spans="2:14" s="7" customFormat="1" ht="37.5" customHeight="1" thickBot="1" x14ac:dyDescent="0.35">
      <c r="B12" s="105"/>
      <c r="C12" s="108"/>
      <c r="D12" s="110" t="s">
        <v>20</v>
      </c>
      <c r="E12" s="111"/>
      <c r="F12" s="36"/>
      <c r="G12" s="32"/>
      <c r="H12" s="32"/>
      <c r="I12" s="71">
        <f>'Beneficiària (Líder)'!I14+'Beneficiària (Agrupada 1)'!I14+'Beneficiària (Agrupada 2)'!I14+'Beneficiària (Agrupada 3)'!I14+'Beneficiària (Agrupada 4)'!I14+'Beneficiària (Agrupada 5)'!I14+'Beneficiària (Agrupada 6)'!I14+'Beneficiària (Agrupada 7)'!I14+'Beneficiària (Agrupada 8)'!I14</f>
        <v>0</v>
      </c>
      <c r="J12" s="71">
        <f>'Beneficiària (Líder)'!J14+'Beneficiària (Agrupada 1)'!J14+'Beneficiària (Agrupada 2)'!J14+'Beneficiària (Agrupada 3)'!J14+'Beneficiària (Agrupada 4)'!J14+'Beneficiària (Agrupada 5)'!J14+'Beneficiària (Agrupada 6)'!J14+'Beneficiària (Agrupada 7)'!J14+'Beneficiària (Agrupada 8)'!J14</f>
        <v>0</v>
      </c>
      <c r="K12" s="71">
        <f>'Beneficiària (Líder)'!K14+'Beneficiària (Agrupada 1)'!K14+'Beneficiària (Agrupada 2)'!K14+'Beneficiària (Agrupada 3)'!K14+'Beneficiària (Agrupada 4)'!K14+'Beneficiària (Agrupada 5)'!K14+'Beneficiària (Agrupada 6)'!K14+'Beneficiària (Agrupada 7)'!K14+'Beneficiària (Agrupada 8)'!K14</f>
        <v>0</v>
      </c>
      <c r="L12" s="71">
        <f>'Beneficiària (Líder)'!L14+'Beneficiària (Agrupada 1)'!L14+'Beneficiària (Agrupada 2)'!L14+'Beneficiària (Agrupada 3)'!L14+'Beneficiària (Agrupada 4)'!L14+'Beneficiària (Agrupada 5)'!L14+'Beneficiària (Agrupada 6)'!L14+'Beneficiària (Agrupada 7)'!L14+'Beneficiària (Agrupada 8)'!L14</f>
        <v>0</v>
      </c>
      <c r="M12" s="71">
        <f>'Beneficiària (Líder)'!M14+'Beneficiària (Agrupada 1)'!M14+'Beneficiària (Agrupada 2)'!M14+'Beneficiària (Agrupada 3)'!M14+'Beneficiària (Agrupada 4)'!M14+'Beneficiària (Agrupada 5)'!M14+'Beneficiària (Agrupada 6)'!M14+'Beneficiària (Agrupada 7)'!M14+'Beneficiària (Agrupada 8)'!M14</f>
        <v>0</v>
      </c>
      <c r="N12" s="71">
        <f>'Beneficiària (Líder)'!N14+'Beneficiària (Agrupada 1)'!N14+'Beneficiària (Agrupada 2)'!N14+'Beneficiària (Agrupada 3)'!N14+'Beneficiària (Agrupada 4)'!N14+'Beneficiària (Agrupada 5)'!N14+'Beneficiària (Agrupada 6)'!N14+'Beneficiària (Agrupada 7)'!N14+'Beneficiària (Agrupada 8)'!N14</f>
        <v>0</v>
      </c>
    </row>
    <row r="13" spans="2:14" s="7" customFormat="1" ht="37.5" customHeight="1" thickBot="1" x14ac:dyDescent="0.35">
      <c r="B13" s="105"/>
      <c r="C13" s="108"/>
      <c r="D13" s="110" t="s">
        <v>21</v>
      </c>
      <c r="E13" s="111"/>
      <c r="F13" s="36"/>
      <c r="G13" s="32"/>
      <c r="H13" s="32"/>
      <c r="I13" s="75">
        <f>'Beneficiària (Líder)'!I15+'Beneficiària (Agrupada 1)'!I15+'Beneficiària (Agrupada 2)'!I15+'Beneficiària (Agrupada 3)'!I15+'Beneficiària (Agrupada 4)'!I15+'Beneficiària (Agrupada 5)'!I15+'Beneficiària (Agrupada 6)'!I15+'Beneficiària (Agrupada 7)'!I15+'Beneficiària (Agrupada 8)'!I15</f>
        <v>0</v>
      </c>
      <c r="J13" s="72">
        <f>'Beneficiària (Líder)'!J15+'Beneficiària (Agrupada 1)'!J15+'Beneficiària (Agrupada 2)'!J15+'Beneficiària (Agrupada 3)'!J15+'Beneficiària (Agrupada 4)'!J15+'Beneficiària (Agrupada 5)'!J15+'Beneficiària (Agrupada 6)'!J15+'Beneficiària (Agrupada 7)'!J15+'Beneficiària (Agrupada 8)'!J15</f>
        <v>0</v>
      </c>
      <c r="K13" s="72">
        <f>'Beneficiària (Líder)'!K15+'Beneficiària (Agrupada 1)'!K15+'Beneficiària (Agrupada 2)'!K15+'Beneficiària (Agrupada 3)'!K15+'Beneficiària (Agrupada 4)'!K15+'Beneficiària (Agrupada 5)'!K15+'Beneficiària (Agrupada 6)'!K15+'Beneficiària (Agrupada 7)'!K15+'Beneficiària (Agrupada 8)'!K15</f>
        <v>0</v>
      </c>
      <c r="L13" s="72">
        <f>'Beneficiària (Líder)'!L15+'Beneficiària (Agrupada 1)'!L15+'Beneficiària (Agrupada 2)'!L15+'Beneficiària (Agrupada 3)'!L15+'Beneficiària (Agrupada 4)'!L15+'Beneficiària (Agrupada 5)'!L15+'Beneficiària (Agrupada 6)'!L15+'Beneficiària (Agrupada 7)'!L15+'Beneficiària (Agrupada 8)'!L15</f>
        <v>0</v>
      </c>
      <c r="M13" s="72">
        <f>'Beneficiària (Líder)'!M15+'Beneficiària (Agrupada 1)'!M15+'Beneficiària (Agrupada 2)'!M15+'Beneficiària (Agrupada 3)'!M15+'Beneficiària (Agrupada 4)'!M15+'Beneficiària (Agrupada 5)'!M15+'Beneficiària (Agrupada 6)'!M15+'Beneficiària (Agrupada 7)'!M15+'Beneficiària (Agrupada 8)'!M15</f>
        <v>0</v>
      </c>
      <c r="N13" s="71">
        <f>'Beneficiària (Líder)'!N15+'Beneficiària (Agrupada 1)'!N15+'Beneficiària (Agrupada 2)'!N15+'Beneficiària (Agrupada 3)'!N15+'Beneficiària (Agrupada 4)'!N15+'Beneficiària (Agrupada 5)'!N15+'Beneficiària (Agrupada 6)'!N15+'Beneficiària (Agrupada 7)'!N15+'Beneficiària (Agrupada 8)'!N15</f>
        <v>0</v>
      </c>
    </row>
    <row r="14" spans="2:14" s="7" customFormat="1" ht="37.5" customHeight="1" thickBot="1" x14ac:dyDescent="0.35">
      <c r="B14" s="105"/>
      <c r="C14" s="108"/>
      <c r="D14" s="110" t="s">
        <v>22</v>
      </c>
      <c r="E14" s="111"/>
      <c r="F14" s="39">
        <f>'Beneficiària (Líder)'!F16+'Beneficiària (Agrupada 1)'!F16+'Beneficiària (Agrupada 2)'!F16+'Beneficiària (Agrupada 3)'!F16+'Beneficiària (Agrupada 4)'!F16+'Beneficiària (Agrupada 5)'!F16+'Beneficiària (Agrupada 6)'!F16+'Beneficiària (Agrupada 7)'!F16+'Beneficiària (Agrupada 8)'!F16</f>
        <v>0</v>
      </c>
      <c r="G14" s="39">
        <f>'Beneficiària (Líder)'!G16+'Beneficiària (Agrupada 1)'!G16+'Beneficiària (Agrupada 2)'!G16+'Beneficiària (Agrupada 3)'!G16+'Beneficiària (Agrupada 4)'!G16+'Beneficiària (Agrupada 5)'!G16+'Beneficiària (Agrupada 6)'!G16+'Beneficiària (Agrupada 7)'!G16+'Beneficiària (Agrupada 8)'!G16</f>
        <v>0</v>
      </c>
      <c r="H14" s="39">
        <f>'Beneficiària (Líder)'!H16+'Beneficiària (Agrupada 1)'!H16+'Beneficiària (Agrupada 2)'!H16+'Beneficiària (Agrupada 3)'!H16+'Beneficiària (Agrupada 4)'!H16+'Beneficiària (Agrupada 5)'!H16+'Beneficiària (Agrupada 6)'!H16+'Beneficiària (Agrupada 7)'!H16+'Beneficiària (Agrupada 8)'!H16</f>
        <v>0</v>
      </c>
      <c r="I14" s="31"/>
      <c r="J14" s="31"/>
      <c r="K14" s="31"/>
      <c r="L14" s="31"/>
      <c r="M14" s="31"/>
      <c r="N14" s="31"/>
    </row>
    <row r="15" spans="2:14" s="7" customFormat="1" ht="37.5" customHeight="1" thickBot="1" x14ac:dyDescent="0.35">
      <c r="B15" s="105"/>
      <c r="C15" s="109"/>
      <c r="D15" s="110" t="s">
        <v>23</v>
      </c>
      <c r="E15" s="111"/>
      <c r="F15" s="38"/>
      <c r="G15" s="31"/>
      <c r="H15" s="31"/>
      <c r="I15" s="77">
        <f>'Beneficiària (Líder)'!I17+'Beneficiària (Agrupada 1)'!I17+'Beneficiària (Agrupada 2)'!I17+'Beneficiària (Agrupada 3)'!I17+'Beneficiària (Agrupada 4)'!I17+'Beneficiària (Agrupada 5)'!I17+'Beneficiària (Agrupada 6)'!I17+'Beneficiària (Agrupada 7)'!I17+'Beneficiària (Agrupada 8)'!I17</f>
        <v>0</v>
      </c>
      <c r="J15" s="77">
        <f>'Beneficiària (Líder)'!J17+'Beneficiària (Agrupada 1)'!J17+'Beneficiària (Agrupada 2)'!J17+'Beneficiària (Agrupada 3)'!J17+'Beneficiària (Agrupada 4)'!J17+'Beneficiària (Agrupada 5)'!J17+'Beneficiària (Agrupada 6)'!J17+'Beneficiària (Agrupada 7)'!J17+'Beneficiària (Agrupada 8)'!J17</f>
        <v>0</v>
      </c>
      <c r="K15" s="77">
        <f>'Beneficiària (Líder)'!K17+'Beneficiària (Agrupada 1)'!K17+'Beneficiària (Agrupada 2)'!K17+'Beneficiària (Agrupada 3)'!K17+'Beneficiària (Agrupada 4)'!K17+'Beneficiària (Agrupada 5)'!K17+'Beneficiària (Agrupada 6)'!K17+'Beneficiària (Agrupada 7)'!K17+'Beneficiària (Agrupada 8)'!K17</f>
        <v>0</v>
      </c>
      <c r="L15" s="31"/>
      <c r="M15" s="31"/>
      <c r="N15" s="31"/>
    </row>
    <row r="16" spans="2:14" s="7" customFormat="1" ht="42" customHeight="1" thickBot="1" x14ac:dyDescent="0.35">
      <c r="B16" s="106"/>
      <c r="C16" s="40" t="s">
        <v>24</v>
      </c>
      <c r="D16" s="130" t="s">
        <v>25</v>
      </c>
      <c r="E16" s="131"/>
      <c r="F16" s="39">
        <f>0.15*(F11)</f>
        <v>0</v>
      </c>
      <c r="G16" s="27">
        <f>0.15*(G11)</f>
        <v>0</v>
      </c>
      <c r="H16" s="27">
        <f>G16-F16</f>
        <v>0</v>
      </c>
      <c r="I16" s="26">
        <f>0.15*(I11+I12)</f>
        <v>0</v>
      </c>
      <c r="J16" s="26">
        <f>0.15*(J11+J12)</f>
        <v>0</v>
      </c>
      <c r="K16" s="26">
        <f>J16-I16</f>
        <v>0</v>
      </c>
      <c r="L16" s="27">
        <f>0.15*(L11+L12)</f>
        <v>0</v>
      </c>
      <c r="M16" s="27">
        <f>0.15*(M11+M12)</f>
        <v>0</v>
      </c>
      <c r="N16" s="27">
        <f>M16-L16</f>
        <v>0</v>
      </c>
    </row>
    <row r="17" spans="2:14" s="7" customFormat="1" ht="16.5" customHeight="1" thickBot="1" x14ac:dyDescent="0.35">
      <c r="C17" s="8"/>
      <c r="D17" s="132" t="s">
        <v>26</v>
      </c>
      <c r="E17" s="133"/>
      <c r="F17" s="33">
        <f>F11+F14+F16</f>
        <v>0</v>
      </c>
      <c r="G17" s="33">
        <f>+G11+G14+G16</f>
        <v>0</v>
      </c>
      <c r="H17" s="33">
        <f>G17-F17</f>
        <v>0</v>
      </c>
      <c r="I17" s="34">
        <f>I11+I12+I13+I15+I16</f>
        <v>0</v>
      </c>
      <c r="J17" s="34">
        <f>J11+J12+J13+J15+J16</f>
        <v>0</v>
      </c>
      <c r="K17" s="34">
        <f>J17-I17</f>
        <v>0</v>
      </c>
      <c r="L17" s="33">
        <f>L11+L12+L13+L16</f>
        <v>0</v>
      </c>
      <c r="M17" s="33">
        <f>M11+M12+M13+M16</f>
        <v>0</v>
      </c>
      <c r="N17" s="33">
        <f>M17-L17</f>
        <v>0</v>
      </c>
    </row>
    <row r="18" spans="2:14" s="7" customFormat="1" ht="16.5" customHeight="1" thickBot="1" x14ac:dyDescent="0.35">
      <c r="C18" s="6"/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</row>
    <row r="19" spans="2:14" s="7" customFormat="1" ht="16.5" customHeight="1" thickBot="1" x14ac:dyDescent="0.35">
      <c r="C19" s="6"/>
      <c r="D19" s="118" t="s">
        <v>43</v>
      </c>
      <c r="E19" s="119"/>
      <c r="F19" s="148" t="s">
        <v>4</v>
      </c>
      <c r="G19" s="149"/>
      <c r="H19" s="150"/>
      <c r="I19" s="169" t="s">
        <v>41</v>
      </c>
      <c r="J19" s="170"/>
      <c r="K19" s="171"/>
      <c r="L19" s="169" t="s">
        <v>5</v>
      </c>
      <c r="M19" s="170"/>
      <c r="N19" s="171"/>
    </row>
    <row r="20" spans="2:14" s="7" customFormat="1" ht="16.5" customHeight="1" thickBot="1" x14ac:dyDescent="0.35">
      <c r="C20" s="6"/>
      <c r="D20" s="120"/>
      <c r="E20" s="121"/>
      <c r="F20" s="148">
        <f>+F17+I17+L17</f>
        <v>0</v>
      </c>
      <c r="G20" s="149"/>
      <c r="H20" s="150"/>
      <c r="I20" s="169">
        <f>+G17+J17+M17</f>
        <v>0</v>
      </c>
      <c r="J20" s="170"/>
      <c r="K20" s="171"/>
      <c r="L20" s="169">
        <f>I20-F20</f>
        <v>0</v>
      </c>
      <c r="M20" s="170"/>
      <c r="N20" s="171"/>
    </row>
    <row r="21" spans="2:14" s="7" customFormat="1" ht="16.5" customHeight="1" x14ac:dyDescent="0.3">
      <c r="C21" s="6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</row>
    <row r="22" spans="2:14" s="7" customFormat="1" ht="16.5" customHeight="1" thickBot="1" x14ac:dyDescent="0.35">
      <c r="C22" s="6"/>
      <c r="D22" s="10"/>
      <c r="E22" s="10"/>
      <c r="F22" s="11"/>
      <c r="G22" s="11"/>
      <c r="H22" s="11"/>
      <c r="I22" s="11"/>
      <c r="J22" s="11"/>
      <c r="K22" s="11"/>
      <c r="L22" s="11"/>
      <c r="M22" s="11"/>
      <c r="N22" s="11"/>
    </row>
    <row r="23" spans="2:14" ht="30.5" customHeight="1" thickBot="1" x14ac:dyDescent="0.3">
      <c r="B23" s="179" t="s">
        <v>27</v>
      </c>
      <c r="C23" s="107" t="s">
        <v>28</v>
      </c>
      <c r="D23" s="41" t="s">
        <v>29</v>
      </c>
      <c r="E23" s="42" t="s">
        <v>30</v>
      </c>
      <c r="F23" s="110" t="s">
        <v>38</v>
      </c>
      <c r="G23" s="183"/>
      <c r="H23" s="111"/>
      <c r="I23" s="107" t="s">
        <v>31</v>
      </c>
      <c r="J23" s="8"/>
      <c r="K23" s="8"/>
    </row>
    <row r="24" spans="2:14" ht="16.5" customHeight="1" thickBot="1" x14ac:dyDescent="0.3">
      <c r="B24" s="180"/>
      <c r="C24" s="134"/>
      <c r="D24" s="176"/>
      <c r="E24" s="177"/>
      <c r="F24" s="62" t="s">
        <v>7</v>
      </c>
      <c r="G24" s="41" t="s">
        <v>6</v>
      </c>
      <c r="H24" s="63" t="s">
        <v>3</v>
      </c>
      <c r="I24" s="109"/>
      <c r="J24" s="8"/>
      <c r="K24" s="8"/>
    </row>
    <row r="25" spans="2:14" s="9" customFormat="1" ht="16.5" customHeight="1" thickBot="1" x14ac:dyDescent="0.3">
      <c r="B25" s="180"/>
      <c r="C25" s="135"/>
      <c r="D25" s="45" t="s">
        <v>32</v>
      </c>
      <c r="E25" s="61" t="s">
        <v>9</v>
      </c>
      <c r="F25" s="80">
        <f>'Beneficiària (Líder)'!F27+'Beneficiària (Agrupada 1)'!F27+'Beneficiària (Agrupada 2)'!F27+'Beneficiària (Agrupada 3)'!F27+'Beneficiària (Agrupada 4)'!F27+'Beneficiària (Agrupada 5)'!F27+'Beneficiària (Agrupada 6)'!F27+'Beneficiària (Agrupada 7)'!F27+'Beneficiària (Agrupada 8)'!F27</f>
        <v>0</v>
      </c>
      <c r="G25" s="80">
        <f>'Beneficiària (Líder)'!G27+'Beneficiària (Agrupada 1)'!G27+'Beneficiària (Agrupada 2)'!G27+'Beneficiària (Agrupada 3)'!G27+'Beneficiària (Agrupada 4)'!G27+'Beneficiària (Agrupada 5)'!G27+'Beneficiària (Agrupada 6)'!G27+'Beneficiària (Agrupada 7)'!G27+'Beneficiària (Agrupada 8)'!G27</f>
        <v>0</v>
      </c>
      <c r="H25" s="80">
        <f>'Beneficiària (Líder)'!H27+'Beneficiària (Agrupada 1)'!H27+'Beneficiària (Agrupada 2)'!H27+'Beneficiària (Agrupada 3)'!H27+'Beneficiària (Agrupada 4)'!H27+'Beneficiària (Agrupada 5)'!H27+'Beneficiària (Agrupada 6)'!H27+'Beneficiària (Agrupada 7)'!H27+'Beneficiària (Agrupada 8)'!H27</f>
        <v>0</v>
      </c>
      <c r="I25" s="48" t="s">
        <v>37</v>
      </c>
      <c r="J25" s="13"/>
      <c r="K25" s="13"/>
    </row>
    <row r="26" spans="2:14" s="9" customFormat="1" ht="16.5" customHeight="1" thickBot="1" x14ac:dyDescent="0.3">
      <c r="B26" s="180"/>
      <c r="C26" s="135"/>
      <c r="D26" s="47"/>
      <c r="E26" s="46"/>
      <c r="F26" s="80">
        <f>'Beneficiària (Líder)'!F28+'Beneficiària (Agrupada 1)'!F28+'Beneficiària (Agrupada 2)'!F28+'Beneficiària (Agrupada 3)'!F28+'Beneficiària (Agrupada 4)'!F28+'Beneficiària (Agrupada 5)'!F28+'Beneficiària (Agrupada 6)'!F28+'Beneficiària (Agrupada 7)'!F28+'Beneficiària (Agrupada 8)'!F28</f>
        <v>0</v>
      </c>
      <c r="G26" s="80">
        <f>'Beneficiària (Líder)'!G28+'Beneficiària (Agrupada 1)'!G28+'Beneficiària (Agrupada 2)'!G28+'Beneficiària (Agrupada 3)'!G28+'Beneficiària (Agrupada 4)'!G28+'Beneficiària (Agrupada 5)'!G28+'Beneficiària (Agrupada 6)'!G28+'Beneficiària (Agrupada 7)'!G28+'Beneficiària (Agrupada 8)'!G28</f>
        <v>0</v>
      </c>
      <c r="H26" s="85">
        <f>G26-F26</f>
        <v>0</v>
      </c>
      <c r="I26" s="48" t="s">
        <v>37</v>
      </c>
      <c r="J26" s="13"/>
      <c r="K26" s="13"/>
    </row>
    <row r="27" spans="2:14" s="9" customFormat="1" ht="16.5" customHeight="1" thickBot="1" x14ac:dyDescent="0.3">
      <c r="B27" s="180"/>
      <c r="C27" s="135"/>
      <c r="D27" s="47"/>
      <c r="E27" s="46"/>
      <c r="F27" s="80">
        <f>'Beneficiària (Líder)'!F29+'Beneficiària (Agrupada 1)'!F29+'Beneficiària (Agrupada 2)'!F29+'Beneficiària (Agrupada 3)'!F29+'Beneficiària (Agrupada 4)'!F29+'Beneficiària (Agrupada 5)'!F29+'Beneficiària (Agrupada 6)'!F29+'Beneficiària (Agrupada 7)'!F29+'Beneficiària (Agrupada 8)'!F29</f>
        <v>0</v>
      </c>
      <c r="G27" s="80">
        <f>'Beneficiària (Líder)'!G29+'Beneficiària (Agrupada 1)'!G29+'Beneficiària (Agrupada 2)'!G29+'Beneficiària (Agrupada 3)'!G29+'Beneficiària (Agrupada 4)'!G29+'Beneficiària (Agrupada 5)'!G29+'Beneficiària (Agrupada 6)'!G29+'Beneficiària (Agrupada 7)'!G29+'Beneficiària (Agrupada 8)'!G29</f>
        <v>0</v>
      </c>
      <c r="H27" s="80">
        <f>G27-F27</f>
        <v>0</v>
      </c>
      <c r="I27" s="48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80">
        <f>'Beneficiària (Líder)'!F30+'Beneficiària (Agrupada 1)'!F30+'Beneficiària (Agrupada 2)'!F30+'Beneficiària (Agrupada 3)'!F30+'Beneficiària (Agrupada 4)'!F30+'Beneficiària (Agrupada 5)'!F30+'Beneficiària (Agrupada 6)'!F30+'Beneficiària (Agrupada 7)'!F30+'Beneficiària (Agrupada 8)'!F30</f>
        <v>0</v>
      </c>
      <c r="G28" s="80">
        <f>'Beneficiària (Líder)'!G30+'Beneficiària (Agrupada 1)'!G30+'Beneficiària (Agrupada 2)'!G30+'Beneficiària (Agrupada 3)'!G30+'Beneficiària (Agrupada 4)'!G30+'Beneficiària (Agrupada 5)'!G30+'Beneficiària (Agrupada 6)'!G30+'Beneficiària (Agrupada 7)'!G30+'Beneficiària (Agrupada 8)'!G30</f>
        <v>0</v>
      </c>
      <c r="H28" s="80">
        <f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9"/>
      <c r="E29" s="46"/>
      <c r="F29" s="80">
        <f>'Beneficiària (Líder)'!F31+'Beneficiària (Agrupada 1)'!F31+'Beneficiària (Agrupada 2)'!F31+'Beneficiària (Agrupada 3)'!F31+'Beneficiària (Agrupada 4)'!F31+'Beneficiària (Agrupada 5)'!F31+'Beneficiària (Agrupada 6)'!F31+'Beneficiària (Agrupada 7)'!F31+'Beneficiària (Agrupada 8)'!F31</f>
        <v>0</v>
      </c>
      <c r="G29" s="80">
        <f>'Beneficiària (Líder)'!G31+'Beneficiària (Agrupada 1)'!G31+'Beneficiària (Agrupada 2)'!G31+'Beneficiària (Agrupada 3)'!G31+'Beneficiària (Agrupada 4)'!G31+'Beneficiària (Agrupada 5)'!G31+'Beneficiària (Agrupada 6)'!G31+'Beneficiària (Agrupada 7)'!G31+'Beneficiària (Agrupada 8)'!G31</f>
        <v>0</v>
      </c>
      <c r="H29" s="82">
        <f>G29-F29</f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6"/>
      <c r="D30" s="137" t="s">
        <v>33</v>
      </c>
      <c r="E30" s="138"/>
      <c r="F30" s="54">
        <f>+F25+F26+F27+F28+F29</f>
        <v>0</v>
      </c>
      <c r="G30" s="54">
        <f>+G25+G26+G27+G28+G29</f>
        <v>0</v>
      </c>
      <c r="H30" s="54">
        <f>G30-F30</f>
        <v>0</v>
      </c>
      <c r="I30" s="18"/>
      <c r="J30" s="14"/>
      <c r="K30" s="14"/>
    </row>
    <row r="31" spans="2:14" s="9" customFormat="1" ht="16.5" customHeight="1" thickBot="1" x14ac:dyDescent="0.3">
      <c r="B31" s="180"/>
      <c r="C31" s="139" t="s">
        <v>39</v>
      </c>
      <c r="D31" s="122"/>
      <c r="E31" s="123"/>
      <c r="F31" s="142" t="s">
        <v>34</v>
      </c>
      <c r="G31" s="143"/>
      <c r="H31" s="144"/>
      <c r="I31" s="17"/>
      <c r="J31" s="15"/>
      <c r="K31" s="15"/>
    </row>
    <row r="32" spans="2:14" s="9" customFormat="1" ht="16.5" customHeight="1" thickBot="1" x14ac:dyDescent="0.3">
      <c r="B32" s="180"/>
      <c r="C32" s="140"/>
      <c r="D32" s="124"/>
      <c r="E32" s="125"/>
      <c r="F32" s="55" t="s">
        <v>2</v>
      </c>
      <c r="G32" s="55" t="s">
        <v>42</v>
      </c>
      <c r="H32" s="55" t="s">
        <v>3</v>
      </c>
      <c r="I32" s="15"/>
      <c r="J32" s="15"/>
      <c r="K32" s="15"/>
    </row>
    <row r="33" spans="2:14" s="9" customFormat="1" ht="16.5" customHeight="1" thickBot="1" x14ac:dyDescent="0.3">
      <c r="B33" s="180"/>
      <c r="C33" s="140"/>
      <c r="D33" s="126"/>
      <c r="E33" s="127"/>
      <c r="F33" s="83">
        <f>'Beneficiària (Líder)'!F35+'Beneficiària (Agrupada 1)'!F35+'Beneficiària (Agrupada 2)'!F35+'Beneficiària (Agrupada 3)'!F35+'Beneficiària (Agrupada 4)'!F35+'Beneficiària (Agrupada 5)'!F35+'Beneficiària (Agrupada 6)'!F35+'Beneficiària (Agrupada 7)'!F35+'Beneficiària (Agrupada 8)'!F35</f>
        <v>0</v>
      </c>
      <c r="G33" s="83">
        <f>'Beneficiària (Líder)'!G35+'Beneficiària (Agrupada 1)'!G35+'Beneficiària (Agrupada 2)'!G35+'Beneficiària (Agrupada 3)'!G35+'Beneficiària (Agrupada 4)'!G35+'Beneficiària (Agrupada 5)'!G35+'Beneficiària (Agrupada 6)'!G35+'Beneficiària (Agrupada 7)'!G35+'Beneficiària (Agrupada 8)'!G35</f>
        <v>0</v>
      </c>
      <c r="H33" s="83">
        <f>'Beneficiària (Líder)'!H35+'Beneficiària (Agrupada 1)'!H35+'Beneficiària (Agrupada 2)'!H35+'Beneficiària (Agrupada 3)'!H35+'Beneficiària (Agrupada 4)'!H35+'Beneficiària (Agrupada 5)'!H35+'Beneficiària (Agrupada 6)'!H35+'Beneficiària (Agrupada 7)'!H35+'Beneficiària (Agrupada 8)'!H35</f>
        <v>0</v>
      </c>
      <c r="I33" s="84"/>
      <c r="J33" s="79"/>
      <c r="K33" s="79"/>
    </row>
    <row r="34" spans="2:14" s="9" customFormat="1" ht="16.5" customHeight="1" thickBot="1" x14ac:dyDescent="0.3">
      <c r="B34" s="180"/>
      <c r="C34" s="140"/>
      <c r="D34" s="128" t="s">
        <v>35</v>
      </c>
      <c r="E34" s="129"/>
      <c r="F34" s="58">
        <f>F33</f>
        <v>0</v>
      </c>
      <c r="G34" s="58">
        <f>G33</f>
        <v>0</v>
      </c>
      <c r="H34" s="58">
        <f>G34-F34</f>
        <v>0</v>
      </c>
      <c r="I34" s="16"/>
      <c r="J34" s="11"/>
      <c r="K34" s="11"/>
    </row>
    <row r="35" spans="2:14" s="9" customFormat="1" ht="16.5" customHeight="1" thickBot="1" x14ac:dyDescent="0.3">
      <c r="B35" s="181"/>
      <c r="C35" s="115" t="s">
        <v>1</v>
      </c>
      <c r="D35" s="116"/>
      <c r="E35" s="117"/>
      <c r="F35" s="57">
        <f>+F30+F34</f>
        <v>0</v>
      </c>
      <c r="G35" s="57">
        <f>+G30+G34</f>
        <v>0</v>
      </c>
      <c r="H35" s="57">
        <f>G35-F35</f>
        <v>0</v>
      </c>
      <c r="I35" s="16"/>
      <c r="J35" s="11"/>
      <c r="K35" s="11"/>
    </row>
    <row r="36" spans="2:14" ht="16.5" customHeight="1" x14ac:dyDescent="0.25"/>
    <row r="37" spans="2:14" ht="16.5" customHeight="1" thickBot="1" x14ac:dyDescent="0.3">
      <c r="E37" s="3"/>
    </row>
    <row r="38" spans="2:14" ht="16.5" customHeight="1" thickBot="1" x14ac:dyDescent="0.3">
      <c r="B38" s="173" t="s">
        <v>8</v>
      </c>
      <c r="C38" s="174"/>
      <c r="D38" s="175"/>
      <c r="E38" s="53">
        <f>MAX(IF(I20&gt;=75000,60000),IF(I20&lt;75000,I20*0.8))</f>
        <v>0</v>
      </c>
    </row>
    <row r="39" spans="2:14" ht="16.5" customHeight="1" x14ac:dyDescent="0.25"/>
    <row r="40" spans="2:14" ht="51.5" customHeight="1" x14ac:dyDescent="0.25">
      <c r="B40" s="178" t="s">
        <v>36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</row>
    <row r="41" spans="2:14" ht="17.5" customHeight="1" x14ac:dyDescent="0.25">
      <c r="B41" s="182" t="s">
        <v>69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</row>
  </sheetData>
  <sheetProtection algorithmName="SHA-512" hashValue="E2ftPV0aex9cl/1RYUihylAyCt7jBEtfNsrdAleDFYsYQq2D/P05opUiZP8JK1ujdpa953XNTUQB0cksWW6njA==" saltValue="LvZz9H1nrkfL+5hd+vYIAg==" spinCount="100000" sheet="1" selectLockedCells="1"/>
  <mergeCells count="40">
    <mergeCell ref="B38:D38"/>
    <mergeCell ref="B40:N40"/>
    <mergeCell ref="B41:N41"/>
    <mergeCell ref="B23:B35"/>
    <mergeCell ref="C23:C30"/>
    <mergeCell ref="F23:H23"/>
    <mergeCell ref="I23:I24"/>
    <mergeCell ref="D24:E24"/>
    <mergeCell ref="D30:E30"/>
    <mergeCell ref="C31:C34"/>
    <mergeCell ref="D31:E32"/>
    <mergeCell ref="F31:H31"/>
    <mergeCell ref="D33:E33"/>
    <mergeCell ref="D34:E34"/>
    <mergeCell ref="C35:E35"/>
    <mergeCell ref="D17:E17"/>
    <mergeCell ref="D19:E20"/>
    <mergeCell ref="F19:H19"/>
    <mergeCell ref="I19:K19"/>
    <mergeCell ref="L19:N19"/>
    <mergeCell ref="F20:H20"/>
    <mergeCell ref="I20:K20"/>
    <mergeCell ref="L20:N20"/>
    <mergeCell ref="B11:B16"/>
    <mergeCell ref="C11:C15"/>
    <mergeCell ref="D11:E11"/>
    <mergeCell ref="D12:E12"/>
    <mergeCell ref="D13:E13"/>
    <mergeCell ref="D14:E14"/>
    <mergeCell ref="D15:E15"/>
    <mergeCell ref="D16:E16"/>
    <mergeCell ref="F8:N8"/>
    <mergeCell ref="C9:E9"/>
    <mergeCell ref="B2:N2"/>
    <mergeCell ref="B3:N3"/>
    <mergeCell ref="B4:N4"/>
    <mergeCell ref="B6:N6"/>
    <mergeCell ref="F9:H9"/>
    <mergeCell ref="I9:K9"/>
    <mergeCell ref="L9:N9"/>
  </mergeCells>
  <conditionalFormatting sqref="G35">
    <cfRule type="expression" dxfId="6" priority="7">
      <formula>$I$20&lt;&gt;$G$35</formula>
    </cfRule>
  </conditionalFormatting>
  <conditionalFormatting sqref="F14">
    <cfRule type="expression" dxfId="5" priority="6">
      <formula>$F$14&gt;2000</formula>
    </cfRule>
  </conditionalFormatting>
  <conditionalFormatting sqref="G14">
    <cfRule type="expression" dxfId="4" priority="5">
      <formula>$G$14&gt;2000</formula>
    </cfRule>
  </conditionalFormatting>
  <conditionalFormatting sqref="F17">
    <cfRule type="expression" dxfId="3" priority="4">
      <formula>$F$17&gt;0.25*$F$20</formula>
    </cfRule>
  </conditionalFormatting>
  <conditionalFormatting sqref="G17">
    <cfRule type="expression" dxfId="2" priority="3">
      <formula>$G$17&gt;0.25*$I$20</formula>
    </cfRule>
  </conditionalFormatting>
  <conditionalFormatting sqref="I13 L13">
    <cfRule type="expression" dxfId="1" priority="2">
      <formula>($I$15+$L$15)&gt;0.65*($I$19+$L$19)</formula>
    </cfRule>
  </conditionalFormatting>
  <conditionalFormatting sqref="J13 M13">
    <cfRule type="expression" dxfId="0" priority="1">
      <formula>($J$15+$M$15)&gt;0.65*($J$17+$M$17)</formula>
    </cfRule>
  </conditionalFormatting>
  <dataValidations count="9">
    <dataValidation errorStyle="information" allowBlank="1" showInputMessage="1" promptTitle="Despesa màxima subvencionable" prompt="La despesa subvencionable màxima és el 80% del cost del projecte, amb el límit de 60.000 euros." sqref="E38"/>
    <dataValidation type="custom" allowBlank="1" showInputMessage="1" showErrorMessage="1" errorTitle="Error" error="El total dels ingressos han de ser iguals al total del cost del projecte." prompt="El total dels ingressos han de ser iguals al total del cost del projecte." sqref="G35">
      <formula1>G35=I20</formula1>
    </dataValidation>
    <dataValidation allowBlank="1" showInputMessage="1" prompt="La despesa de personal extern o de contractació d'empreses per a la realització de la web màxima subvencionable és de 2.000,00 euros pel conjunt del projecte." sqref="D14:E14"/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7">
      <formula1>G17&lt;=0.25*I20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3:M13">
      <formula1>(I13+L13)&lt;=0.65*(I17+L17)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3:J13">
      <formula1>(I13+L13)&lt;=0.65*(I17+L17)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4:G14">
      <formula1>F14&lt;=2000</formula1>
    </dataValidation>
    <dataValidation type="custom" allowBlank="1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7">
      <formula1>F17&lt;=0.25*F20</formula1>
    </dataValidation>
    <dataValidation allowBlank="1" showInputMessage="1" showErrorMessage="1" prompt="L'import a imputar serà el resultat de mutliplicar les hores efectivament dedicades al projecte pel cost/hora de cada treballador/a." sqref="D11:E11"/>
  </dataValidations>
  <pageMargins left="0.23622047244094491" right="0.23622047244094491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</sheetPr>
  <dimension ref="B1:N43"/>
  <sheetViews>
    <sheetView zoomScale="60" zoomScaleNormal="85" workbookViewId="0">
      <selection activeCell="D13" sqref="D13:E13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11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1j1r55GWLMWiHRZowjLqSVH27OvvG5iqT/lYxdBcIFig/cAUVD2QOgISxlTtm4kJa9sIumnjdkHfRsbLz9f5Ww==" saltValue="0Qcg1cVgSJudStmLPfpg5w==" spinCount="100000" sheet="1" objects="1" scenarios="1"/>
  <mergeCells count="44">
    <mergeCell ref="B40:D40"/>
    <mergeCell ref="D26:E26"/>
    <mergeCell ref="B42:N42"/>
    <mergeCell ref="B25:B37"/>
    <mergeCell ref="B43:N43"/>
    <mergeCell ref="F10:N10"/>
    <mergeCell ref="F21:H21"/>
    <mergeCell ref="F22:H22"/>
    <mergeCell ref="B2:N2"/>
    <mergeCell ref="B3:N3"/>
    <mergeCell ref="B4:N4"/>
    <mergeCell ref="B6:N6"/>
    <mergeCell ref="D7:N7"/>
    <mergeCell ref="D8:N8"/>
    <mergeCell ref="I21:K21"/>
    <mergeCell ref="L21:N21"/>
    <mergeCell ref="I22:K22"/>
    <mergeCell ref="L22:N22"/>
    <mergeCell ref="F11:H11"/>
    <mergeCell ref="I11:K11"/>
    <mergeCell ref="L11:N11"/>
    <mergeCell ref="C37:E37"/>
    <mergeCell ref="D21:E22"/>
    <mergeCell ref="D33:E34"/>
    <mergeCell ref="I25:I26"/>
    <mergeCell ref="D35:E35"/>
    <mergeCell ref="D36:E36"/>
    <mergeCell ref="D17:E17"/>
    <mergeCell ref="D18:E18"/>
    <mergeCell ref="D19:E19"/>
    <mergeCell ref="C25:C32"/>
    <mergeCell ref="D32:E32"/>
    <mergeCell ref="C33:C36"/>
    <mergeCell ref="F25:H25"/>
    <mergeCell ref="F33:H33"/>
    <mergeCell ref="B7:C7"/>
    <mergeCell ref="B8:C8"/>
    <mergeCell ref="C11:E11"/>
    <mergeCell ref="B13:B18"/>
    <mergeCell ref="C13:C17"/>
    <mergeCell ref="D13:E13"/>
    <mergeCell ref="D14:E14"/>
    <mergeCell ref="D15:E15"/>
    <mergeCell ref="D16:E16"/>
  </mergeCells>
  <conditionalFormatting sqref="G37">
    <cfRule type="expression" dxfId="69" priority="7">
      <formula>$I$22&lt;&gt;$G$37</formula>
    </cfRule>
  </conditionalFormatting>
  <conditionalFormatting sqref="F16">
    <cfRule type="expression" dxfId="68" priority="6">
      <formula>$F$16&gt;2000</formula>
    </cfRule>
  </conditionalFormatting>
  <conditionalFormatting sqref="G16">
    <cfRule type="expression" dxfId="67" priority="5">
      <formula>$G$16&gt;2000</formula>
    </cfRule>
  </conditionalFormatting>
  <conditionalFormatting sqref="F19">
    <cfRule type="expression" dxfId="66" priority="4">
      <formula>$F$19&gt;0.25*$F$22</formula>
    </cfRule>
  </conditionalFormatting>
  <conditionalFormatting sqref="G19">
    <cfRule type="expression" dxfId="65" priority="3">
      <formula>$G$19&gt;0.25*$I$22</formula>
    </cfRule>
  </conditionalFormatting>
  <conditionalFormatting sqref="I15 L15">
    <cfRule type="expression" dxfId="64" priority="2">
      <formula>($I$15+$L$15)&gt;0.65*($I$19+$L$19)</formula>
    </cfRule>
  </conditionalFormatting>
  <conditionalFormatting sqref="J15 M15">
    <cfRule type="expression" dxfId="63" priority="1">
      <formula>($J$15+$M$15)&gt;0.65*($J$19+$M$19)</formula>
    </cfRule>
  </conditionalFormatting>
  <dataValidations xWindow="1555" yWindow="1761"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zoomScale="70" zoomScaleNormal="70" workbookViewId="0">
      <selection activeCell="B4" sqref="B4:N4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44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YwTV6KEw1K1QRi78w7Wrr6DW/itTN7r+R1SSo0i5CYE72xBcwKJQtq7tOZehWYmmMswgB3Ly67MqPueU1rrK6A==" saltValue="i78O+AwdkrtDRmIGeL6XRA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62" priority="7">
      <formula>$I$22&lt;&gt;$G$37</formula>
    </cfRule>
  </conditionalFormatting>
  <conditionalFormatting sqref="F16">
    <cfRule type="expression" dxfId="61" priority="6">
      <formula>$F$16&gt;2000</formula>
    </cfRule>
  </conditionalFormatting>
  <conditionalFormatting sqref="G16">
    <cfRule type="expression" dxfId="60" priority="5">
      <formula>$G$16&gt;2000</formula>
    </cfRule>
  </conditionalFormatting>
  <conditionalFormatting sqref="F19">
    <cfRule type="expression" dxfId="59" priority="4">
      <formula>$F$19&gt;0.25*$F$22</formula>
    </cfRule>
  </conditionalFormatting>
  <conditionalFormatting sqref="G19">
    <cfRule type="expression" dxfId="58" priority="3">
      <formula>$G$19&gt;0.25*$I$22</formula>
    </cfRule>
  </conditionalFormatting>
  <conditionalFormatting sqref="I15 L15">
    <cfRule type="expression" dxfId="57" priority="2">
      <formula>($I$15+$L$15)&gt;0.65*($I$19+$L$19)</formula>
    </cfRule>
  </conditionalFormatting>
  <conditionalFormatting sqref="J15 M15">
    <cfRule type="expression" dxfId="56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prompt="Indicar l'import arorgat individualment a l'entitat corresponent" sqref="G27:G31"/>
    <dataValidation allowBlank="1" showInputMessage="1" showErrorMessage="1" prompt="Indicar l'import sol·licitat individualment per l'entitat corresponent" sqref="F27:F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zoomScale="70" zoomScaleNormal="70" workbookViewId="0">
      <selection activeCell="B3" sqref="B3:N3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45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nyGAVOBvd9g/SUKeep4m+Z/4UyrJvfsII9k6iZemNugCyQamt3JVUh9LyDGa03gk3paQ7bKI37aIPPLMJqZ4zA==" saltValue="vcyYiFJR9THdil5gNYLvoQ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55" priority="7">
      <formula>$I$22&lt;&gt;$G$37</formula>
    </cfRule>
  </conditionalFormatting>
  <conditionalFormatting sqref="F16">
    <cfRule type="expression" dxfId="54" priority="6">
      <formula>$F$16&gt;2000</formula>
    </cfRule>
  </conditionalFormatting>
  <conditionalFormatting sqref="G16">
    <cfRule type="expression" dxfId="53" priority="5">
      <formula>$G$16&gt;2000</formula>
    </cfRule>
  </conditionalFormatting>
  <conditionalFormatting sqref="F19">
    <cfRule type="expression" dxfId="52" priority="4">
      <formula>$F$19&gt;0.25*$F$22</formula>
    </cfRule>
  </conditionalFormatting>
  <conditionalFormatting sqref="G19">
    <cfRule type="expression" dxfId="51" priority="3">
      <formula>$G$19&gt;0.25*$I$22</formula>
    </cfRule>
  </conditionalFormatting>
  <conditionalFormatting sqref="I15 L15">
    <cfRule type="expression" dxfId="50" priority="2">
      <formula>($I$15+$L$15)&gt;0.65*($I$19+$L$19)</formula>
    </cfRule>
  </conditionalFormatting>
  <conditionalFormatting sqref="J15 M15">
    <cfRule type="expression" dxfId="49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zoomScale="70" zoomScaleNormal="70" workbookViewId="0">
      <selection activeCell="B3" sqref="B3:N3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46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3eqGKgHzVWEgczYlNUUgG8ZVNy3QYkrYYQHl6zwQOD6lgTaiuBnesDjrMc82sj5tX1bzP1Bxa0mxGXGQZCSyxQ==" saltValue="NWEAXugW4xnvIGvOVne85g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48" priority="7">
      <formula>$I$22&lt;&gt;$G$37</formula>
    </cfRule>
  </conditionalFormatting>
  <conditionalFormatting sqref="F16">
    <cfRule type="expression" dxfId="47" priority="6">
      <formula>$F$16&gt;2000</formula>
    </cfRule>
  </conditionalFormatting>
  <conditionalFormatting sqref="G16">
    <cfRule type="expression" dxfId="46" priority="5">
      <formula>$G$16&gt;2000</formula>
    </cfRule>
  </conditionalFormatting>
  <conditionalFormatting sqref="F19">
    <cfRule type="expression" dxfId="45" priority="4">
      <formula>$F$19&gt;0.25*$F$22</formula>
    </cfRule>
  </conditionalFormatting>
  <conditionalFormatting sqref="G19">
    <cfRule type="expression" dxfId="44" priority="3">
      <formula>$G$19&gt;0.25*$I$22</formula>
    </cfRule>
  </conditionalFormatting>
  <conditionalFormatting sqref="I15 L15">
    <cfRule type="expression" dxfId="43" priority="2">
      <formula>($I$15+$L$15)&gt;0.65*($I$19+$L$19)</formula>
    </cfRule>
  </conditionalFormatting>
  <conditionalFormatting sqref="J15 M15">
    <cfRule type="expression" dxfId="42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zoomScale="70" zoomScaleNormal="70" workbookViewId="0">
      <selection activeCell="C11" sqref="C11:E11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47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nb4DUA6YPtSqBSeP7P0p9JZ3teQZn0h5lM3KkZ92ZWmFhNFb+5q6Rtyv8QlysbVZ72mR62dQ7OkCUQpiG8U+Yw==" saltValue="PA3VhVMsvWqL+CixQoDOLA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41" priority="7">
      <formula>$I$22&lt;&gt;$G$37</formula>
    </cfRule>
  </conditionalFormatting>
  <conditionalFormatting sqref="F16">
    <cfRule type="expression" dxfId="40" priority="6">
      <formula>$F$16&gt;2000</formula>
    </cfRule>
  </conditionalFormatting>
  <conditionalFormatting sqref="G16">
    <cfRule type="expression" dxfId="39" priority="5">
      <formula>$G$16&gt;2000</formula>
    </cfRule>
  </conditionalFormatting>
  <conditionalFormatting sqref="F19">
    <cfRule type="expression" dxfId="38" priority="4">
      <formula>$F$19&gt;0.25*$F$22</formula>
    </cfRule>
  </conditionalFormatting>
  <conditionalFormatting sqref="G19">
    <cfRule type="expression" dxfId="37" priority="3">
      <formula>$G$19&gt;0.25*$I$22</formula>
    </cfRule>
  </conditionalFormatting>
  <conditionalFormatting sqref="I15 L15">
    <cfRule type="expression" dxfId="36" priority="2">
      <formula>($I$15+$L$15)&gt;0.65*($I$19+$L$19)</formula>
    </cfRule>
  </conditionalFormatting>
  <conditionalFormatting sqref="J15 M15">
    <cfRule type="expression" dxfId="35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topLeftCell="B1" zoomScale="70" zoomScaleNormal="70" workbookViewId="0">
      <selection activeCell="B4" sqref="B4:N4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48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4aufLSNI4KIZiV5QDd6jXJCf04hdOBMnYuYhp2TOfrPqoDyLc6rsWKjj+d+N1jOLOypTucQg71aA8gSfKnc3ug==" saltValue="IHXGlAYOOk5AbudtbUnF1Q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34" priority="7">
      <formula>$I$22&lt;&gt;$G$37</formula>
    </cfRule>
  </conditionalFormatting>
  <conditionalFormatting sqref="F16">
    <cfRule type="expression" dxfId="33" priority="6">
      <formula>$F$16&gt;2000</formula>
    </cfRule>
  </conditionalFormatting>
  <conditionalFormatting sqref="G16">
    <cfRule type="expression" dxfId="32" priority="5">
      <formula>$G$16&gt;2000</formula>
    </cfRule>
  </conditionalFormatting>
  <conditionalFormatting sqref="F19">
    <cfRule type="expression" dxfId="31" priority="4">
      <formula>$F$19&gt;0.25*$F$22</formula>
    </cfRule>
  </conditionalFormatting>
  <conditionalFormatting sqref="G19">
    <cfRule type="expression" dxfId="30" priority="3">
      <formula>$G$19&gt;0.25*$I$22</formula>
    </cfRule>
  </conditionalFormatting>
  <conditionalFormatting sqref="I15 L15">
    <cfRule type="expression" dxfId="29" priority="2">
      <formula>($I$15+$L$15)&gt;0.65*($I$19+$L$19)</formula>
    </cfRule>
  </conditionalFormatting>
  <conditionalFormatting sqref="J15 M15">
    <cfRule type="expression" dxfId="28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zoomScale="70" zoomScaleNormal="70" workbookViewId="0">
      <selection activeCell="B4" sqref="B4:N4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49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qByRdlmJLuLgPrFPdtms7Wr5dq84AWMIlXm7vOwdr0sBbvE5lg+Ih/Wt00a9PKDwTKAn4E0GOlAvqgRYREgedQ==" saltValue="bItDJ6ZtRc+imIKCmp/dAw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27" priority="7">
      <formula>$I$22&lt;&gt;$G$37</formula>
    </cfRule>
  </conditionalFormatting>
  <conditionalFormatting sqref="F16">
    <cfRule type="expression" dxfId="26" priority="6">
      <formula>$F$16&gt;2000</formula>
    </cfRule>
  </conditionalFormatting>
  <conditionalFormatting sqref="G16">
    <cfRule type="expression" dxfId="25" priority="5">
      <formula>$G$16&gt;2000</formula>
    </cfRule>
  </conditionalFormatting>
  <conditionalFormatting sqref="F19">
    <cfRule type="expression" dxfId="24" priority="4">
      <formula>$F$19&gt;0.25*$F$22</formula>
    </cfRule>
  </conditionalFormatting>
  <conditionalFormatting sqref="G19">
    <cfRule type="expression" dxfId="23" priority="3">
      <formula>$G$19&gt;0.25*$I$22</formula>
    </cfRule>
  </conditionalFormatting>
  <conditionalFormatting sqref="I15 L15">
    <cfRule type="expression" dxfId="22" priority="2">
      <formula>($I$15+$L$15)&gt;0.65*($I$19+$L$19)</formula>
    </cfRule>
  </conditionalFormatting>
  <conditionalFormatting sqref="J15 M15">
    <cfRule type="expression" dxfId="21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1:N43"/>
  <sheetViews>
    <sheetView zoomScale="70" zoomScaleNormal="70" workbookViewId="0">
      <selection activeCell="B4" sqref="B4:N4"/>
    </sheetView>
  </sheetViews>
  <sheetFormatPr defaultColWidth="8.81640625" defaultRowHeight="12.5" x14ac:dyDescent="0.25"/>
  <cols>
    <col min="1" max="1" width="8.81640625" style="2"/>
    <col min="2" max="2" width="8.81640625" style="2" customWidth="1"/>
    <col min="3" max="3" width="29.90625" style="2" customWidth="1"/>
    <col min="4" max="5" width="38.81640625" style="2" customWidth="1"/>
    <col min="6" max="14" width="18.81640625" style="2" customWidth="1"/>
    <col min="15" max="16384" width="8.81640625" style="2"/>
  </cols>
  <sheetData>
    <row r="1" spans="2:14" ht="13" thickBot="1" x14ac:dyDescent="0.3"/>
    <row r="2" spans="2:14" ht="28" customHeight="1" thickBot="1" x14ac:dyDescent="0.3">
      <c r="B2" s="151" t="s">
        <v>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2:14" s="66" customFormat="1" ht="28" customHeight="1" thickBot="1" x14ac:dyDescent="0.3">
      <c r="B3" s="154" t="s">
        <v>70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s="66" customFormat="1" ht="31" customHeight="1" thickBot="1" x14ac:dyDescent="0.3">
      <c r="B4" s="157" t="s">
        <v>10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</row>
    <row r="5" spans="2:14" s="1" customFormat="1" ht="16.5" customHeight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6.5" customHeight="1" thickBot="1" x14ac:dyDescent="0.3">
      <c r="B6" s="160" t="s">
        <v>50</v>
      </c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02"/>
    </row>
    <row r="7" spans="2:14" ht="16.5" customHeight="1" thickBot="1" x14ac:dyDescent="0.3">
      <c r="B7" s="101" t="s">
        <v>0</v>
      </c>
      <c r="C7" s="102"/>
      <c r="D7" s="163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16.5" customHeight="1" thickBot="1" x14ac:dyDescent="0.3">
      <c r="B8" s="101" t="s">
        <v>12</v>
      </c>
      <c r="C8" s="102"/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ht="16.5" customHeight="1" thickBot="1" x14ac:dyDescent="0.3">
      <c r="C9" s="5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</row>
    <row r="10" spans="2:14" ht="16.5" customHeight="1" thickBot="1" x14ac:dyDescent="0.3">
      <c r="C10" s="3"/>
      <c r="D10" s="3"/>
      <c r="E10" s="3"/>
      <c r="F10" s="145" t="s">
        <v>13</v>
      </c>
      <c r="G10" s="146"/>
      <c r="H10" s="146"/>
      <c r="I10" s="146"/>
      <c r="J10" s="146"/>
      <c r="K10" s="146"/>
      <c r="L10" s="146"/>
      <c r="M10" s="146"/>
      <c r="N10" s="147"/>
    </row>
    <row r="11" spans="2:14" s="6" customFormat="1" ht="33.5" customHeight="1" thickBot="1" x14ac:dyDescent="0.35">
      <c r="C11" s="103"/>
      <c r="D11" s="103"/>
      <c r="E11" s="103"/>
      <c r="F11" s="112" t="s">
        <v>14</v>
      </c>
      <c r="G11" s="113"/>
      <c r="H11" s="172"/>
      <c r="I11" s="112" t="s">
        <v>15</v>
      </c>
      <c r="J11" s="113"/>
      <c r="K11" s="114"/>
      <c r="L11" s="112" t="s">
        <v>16</v>
      </c>
      <c r="M11" s="113"/>
      <c r="N11" s="114"/>
    </row>
    <row r="12" spans="2:14" s="6" customFormat="1" ht="16.5" customHeight="1" thickBot="1" x14ac:dyDescent="0.35">
      <c r="C12" s="64"/>
      <c r="D12" s="64"/>
      <c r="E12" s="64"/>
      <c r="F12" s="19" t="s">
        <v>2</v>
      </c>
      <c r="G12" s="19" t="s">
        <v>40</v>
      </c>
      <c r="H12" s="19" t="s">
        <v>3</v>
      </c>
      <c r="I12" s="19" t="s">
        <v>2</v>
      </c>
      <c r="J12" s="19" t="s">
        <v>40</v>
      </c>
      <c r="K12" s="19" t="s">
        <v>3</v>
      </c>
      <c r="L12" s="19" t="s">
        <v>2</v>
      </c>
      <c r="M12" s="19" t="s">
        <v>40</v>
      </c>
      <c r="N12" s="19" t="s">
        <v>3</v>
      </c>
    </row>
    <row r="13" spans="2:14" s="7" customFormat="1" ht="37.5" customHeight="1" thickBot="1" x14ac:dyDescent="0.35">
      <c r="B13" s="104" t="s">
        <v>17</v>
      </c>
      <c r="C13" s="107" t="s">
        <v>18</v>
      </c>
      <c r="D13" s="110" t="s">
        <v>19</v>
      </c>
      <c r="E13" s="111"/>
      <c r="F13" s="35"/>
      <c r="G13" s="22"/>
      <c r="H13" s="26">
        <f>G13-F13</f>
        <v>0</v>
      </c>
      <c r="I13" s="22"/>
      <c r="J13" s="22"/>
      <c r="K13" s="26">
        <f>J13-I13</f>
        <v>0</v>
      </c>
      <c r="L13" s="23"/>
      <c r="M13" s="23"/>
      <c r="N13" s="72">
        <f>M13-L13</f>
        <v>0</v>
      </c>
    </row>
    <row r="14" spans="2:14" s="7" customFormat="1" ht="37.5" customHeight="1" thickBot="1" x14ac:dyDescent="0.35">
      <c r="B14" s="105"/>
      <c r="C14" s="108"/>
      <c r="D14" s="110" t="s">
        <v>20</v>
      </c>
      <c r="E14" s="111"/>
      <c r="F14" s="36"/>
      <c r="G14" s="32"/>
      <c r="H14" s="32"/>
      <c r="I14" s="24"/>
      <c r="J14" s="20"/>
      <c r="K14" s="73">
        <f>J14-I14</f>
        <v>0</v>
      </c>
      <c r="L14" s="21"/>
      <c r="M14" s="21"/>
      <c r="N14" s="74">
        <f t="shared" ref="N14:N15" si="0">M14-L14</f>
        <v>0</v>
      </c>
    </row>
    <row r="15" spans="2:14" s="7" customFormat="1" ht="37.5" customHeight="1" thickBot="1" x14ac:dyDescent="0.35">
      <c r="B15" s="105"/>
      <c r="C15" s="108"/>
      <c r="D15" s="110" t="s">
        <v>21</v>
      </c>
      <c r="E15" s="111"/>
      <c r="F15" s="36"/>
      <c r="G15" s="32"/>
      <c r="H15" s="32"/>
      <c r="I15" s="25"/>
      <c r="J15" s="23"/>
      <c r="K15" s="72">
        <f>J15-I15</f>
        <v>0</v>
      </c>
      <c r="L15" s="23"/>
      <c r="M15" s="23"/>
      <c r="N15" s="72">
        <f t="shared" si="0"/>
        <v>0</v>
      </c>
    </row>
    <row r="16" spans="2:14" s="7" customFormat="1" ht="37.5" customHeight="1" thickBot="1" x14ac:dyDescent="0.35">
      <c r="B16" s="105"/>
      <c r="C16" s="108"/>
      <c r="D16" s="110" t="s">
        <v>22</v>
      </c>
      <c r="E16" s="111"/>
      <c r="F16" s="37"/>
      <c r="G16" s="28"/>
      <c r="H16" s="76">
        <f>G16-F16</f>
        <v>0</v>
      </c>
      <c r="I16" s="31"/>
      <c r="J16" s="31"/>
      <c r="K16" s="31"/>
      <c r="L16" s="31"/>
      <c r="M16" s="31"/>
      <c r="N16" s="31"/>
    </row>
    <row r="17" spans="2:14" s="7" customFormat="1" ht="37.5" customHeight="1" thickBot="1" x14ac:dyDescent="0.35">
      <c r="B17" s="105"/>
      <c r="C17" s="109"/>
      <c r="D17" s="110" t="s">
        <v>23</v>
      </c>
      <c r="E17" s="111"/>
      <c r="F17" s="38"/>
      <c r="G17" s="31"/>
      <c r="H17" s="31"/>
      <c r="I17" s="29"/>
      <c r="J17" s="30"/>
      <c r="K17" s="78">
        <f>J17-I17</f>
        <v>0</v>
      </c>
      <c r="L17" s="31"/>
      <c r="M17" s="31"/>
      <c r="N17" s="31"/>
    </row>
    <row r="18" spans="2:14" s="7" customFormat="1" ht="42" customHeight="1" thickBot="1" x14ac:dyDescent="0.35">
      <c r="B18" s="106"/>
      <c r="C18" s="40" t="s">
        <v>24</v>
      </c>
      <c r="D18" s="130" t="s">
        <v>25</v>
      </c>
      <c r="E18" s="131"/>
      <c r="F18" s="39">
        <f>0.15*(F13)</f>
        <v>0</v>
      </c>
      <c r="G18" s="27">
        <f>0.15*(G13)</f>
        <v>0</v>
      </c>
      <c r="H18" s="27">
        <f>G18-F18</f>
        <v>0</v>
      </c>
      <c r="I18" s="26">
        <f>0.15*(I13+I14)</f>
        <v>0</v>
      </c>
      <c r="J18" s="26">
        <f>0.15*(J13+J14)</f>
        <v>0</v>
      </c>
      <c r="K18" s="26">
        <f>J18-I18</f>
        <v>0</v>
      </c>
      <c r="L18" s="27">
        <f>0.15*(L13+L14)</f>
        <v>0</v>
      </c>
      <c r="M18" s="27">
        <f>0.15*(M13+M14)</f>
        <v>0</v>
      </c>
      <c r="N18" s="27">
        <f>M18-L18</f>
        <v>0</v>
      </c>
    </row>
    <row r="19" spans="2:14" s="7" customFormat="1" ht="16.5" customHeight="1" thickBot="1" x14ac:dyDescent="0.35">
      <c r="C19" s="8"/>
      <c r="D19" s="132" t="s">
        <v>26</v>
      </c>
      <c r="E19" s="133"/>
      <c r="F19" s="33">
        <f>+F13+F16+F18</f>
        <v>0</v>
      </c>
      <c r="G19" s="33">
        <f>+G13+G16+G18</f>
        <v>0</v>
      </c>
      <c r="H19" s="33">
        <f>G19-F19</f>
        <v>0</v>
      </c>
      <c r="I19" s="34">
        <f>I13+I14+I15+I17+I18</f>
        <v>0</v>
      </c>
      <c r="J19" s="34">
        <f>J13+J14+J15+J17+J18</f>
        <v>0</v>
      </c>
      <c r="K19" s="34">
        <f>J19-I19</f>
        <v>0</v>
      </c>
      <c r="L19" s="33">
        <f>L13+L14+L15+L18</f>
        <v>0</v>
      </c>
      <c r="M19" s="33">
        <f>M13+M14+M15+M18</f>
        <v>0</v>
      </c>
      <c r="N19" s="33">
        <f>M19-L19</f>
        <v>0</v>
      </c>
    </row>
    <row r="20" spans="2:14" s="7" customFormat="1" ht="16.5" customHeight="1" thickBot="1" x14ac:dyDescent="0.35">
      <c r="C20" s="6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</row>
    <row r="21" spans="2:14" s="7" customFormat="1" ht="16.5" customHeight="1" thickBot="1" x14ac:dyDescent="0.35">
      <c r="C21" s="6"/>
      <c r="D21" s="118" t="s">
        <v>43</v>
      </c>
      <c r="E21" s="119"/>
      <c r="F21" s="148" t="s">
        <v>4</v>
      </c>
      <c r="G21" s="149"/>
      <c r="H21" s="150"/>
      <c r="I21" s="169" t="s">
        <v>41</v>
      </c>
      <c r="J21" s="170"/>
      <c r="K21" s="171"/>
      <c r="L21" s="169" t="s">
        <v>5</v>
      </c>
      <c r="M21" s="170"/>
      <c r="N21" s="171"/>
    </row>
    <row r="22" spans="2:14" s="7" customFormat="1" ht="16.5" customHeight="1" thickBot="1" x14ac:dyDescent="0.35">
      <c r="C22" s="6"/>
      <c r="D22" s="120"/>
      <c r="E22" s="121"/>
      <c r="F22" s="148">
        <f>+F19+I19+L19</f>
        <v>0</v>
      </c>
      <c r="G22" s="149"/>
      <c r="H22" s="150"/>
      <c r="I22" s="169">
        <f>+G19+J19+M19</f>
        <v>0</v>
      </c>
      <c r="J22" s="170"/>
      <c r="K22" s="171"/>
      <c r="L22" s="169">
        <f>I22-F22</f>
        <v>0</v>
      </c>
      <c r="M22" s="170"/>
      <c r="N22" s="171"/>
    </row>
    <row r="23" spans="2:14" s="7" customFormat="1" ht="16.5" customHeight="1" x14ac:dyDescent="0.3">
      <c r="C23" s="6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2:14" s="7" customFormat="1" ht="16.5" customHeight="1" thickBot="1" x14ac:dyDescent="0.35">
      <c r="C24" s="6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</row>
    <row r="25" spans="2:14" ht="30.5" customHeight="1" thickBot="1" x14ac:dyDescent="0.3">
      <c r="B25" s="179" t="s">
        <v>27</v>
      </c>
      <c r="C25" s="107" t="s">
        <v>28</v>
      </c>
      <c r="D25" s="41" t="s">
        <v>29</v>
      </c>
      <c r="E25" s="42" t="s">
        <v>30</v>
      </c>
      <c r="F25" s="110" t="s">
        <v>38</v>
      </c>
      <c r="G25" s="141"/>
      <c r="H25" s="111"/>
      <c r="I25" s="107" t="s">
        <v>31</v>
      </c>
      <c r="J25" s="8"/>
      <c r="K25" s="8"/>
    </row>
    <row r="26" spans="2:14" ht="16.5" customHeight="1" thickBot="1" x14ac:dyDescent="0.3">
      <c r="B26" s="180"/>
      <c r="C26" s="134"/>
      <c r="D26" s="176"/>
      <c r="E26" s="177"/>
      <c r="F26" s="41" t="s">
        <v>7</v>
      </c>
      <c r="G26" s="51" t="s">
        <v>6</v>
      </c>
      <c r="H26" s="41" t="s">
        <v>3</v>
      </c>
      <c r="I26" s="109"/>
      <c r="J26" s="8"/>
      <c r="K26" s="8"/>
    </row>
    <row r="27" spans="2:14" s="9" customFormat="1" ht="16.5" customHeight="1" thickBot="1" x14ac:dyDescent="0.3">
      <c r="B27" s="180"/>
      <c r="C27" s="135"/>
      <c r="D27" s="45" t="s">
        <v>32</v>
      </c>
      <c r="E27" s="50" t="s">
        <v>9</v>
      </c>
      <c r="F27" s="12"/>
      <c r="G27" s="44"/>
      <c r="H27" s="81">
        <f>G27-F27</f>
        <v>0</v>
      </c>
      <c r="I27" s="43" t="s">
        <v>37</v>
      </c>
      <c r="J27" s="13"/>
      <c r="K27" s="13"/>
    </row>
    <row r="28" spans="2:14" s="9" customFormat="1" ht="16.5" customHeight="1" thickBot="1" x14ac:dyDescent="0.3">
      <c r="B28" s="180"/>
      <c r="C28" s="135"/>
      <c r="D28" s="47"/>
      <c r="E28" s="46"/>
      <c r="F28" s="44"/>
      <c r="G28" s="44"/>
      <c r="H28" s="80">
        <f t="shared" ref="H28:H31" si="1">G28-F28</f>
        <v>0</v>
      </c>
      <c r="I28" s="48" t="s">
        <v>37</v>
      </c>
      <c r="J28" s="13"/>
      <c r="K28" s="13"/>
    </row>
    <row r="29" spans="2:14" s="9" customFormat="1" ht="16.5" customHeight="1" thickBot="1" x14ac:dyDescent="0.3">
      <c r="B29" s="180"/>
      <c r="C29" s="135"/>
      <c r="D29" s="47"/>
      <c r="E29" s="46"/>
      <c r="F29" s="44"/>
      <c r="G29" s="44"/>
      <c r="H29" s="80">
        <f t="shared" si="1"/>
        <v>0</v>
      </c>
      <c r="I29" s="48" t="s">
        <v>37</v>
      </c>
      <c r="J29" s="13"/>
      <c r="K29" s="13"/>
    </row>
    <row r="30" spans="2:14" s="9" customFormat="1" ht="16.5" customHeight="1" thickBot="1" x14ac:dyDescent="0.3">
      <c r="B30" s="180"/>
      <c r="C30" s="135"/>
      <c r="D30" s="47"/>
      <c r="E30" s="46"/>
      <c r="F30" s="44"/>
      <c r="G30" s="44"/>
      <c r="H30" s="80">
        <f t="shared" si="1"/>
        <v>0</v>
      </c>
      <c r="I30" s="48" t="s">
        <v>37</v>
      </c>
      <c r="J30" s="13"/>
      <c r="K30" s="13"/>
    </row>
    <row r="31" spans="2:14" s="9" customFormat="1" ht="16.5" customHeight="1" thickBot="1" x14ac:dyDescent="0.3">
      <c r="B31" s="180"/>
      <c r="C31" s="135"/>
      <c r="D31" s="49"/>
      <c r="E31" s="46"/>
      <c r="F31" s="52"/>
      <c r="G31" s="52"/>
      <c r="H31" s="82">
        <f t="shared" si="1"/>
        <v>0</v>
      </c>
      <c r="I31" s="48" t="s">
        <v>37</v>
      </c>
      <c r="J31" s="13"/>
      <c r="K31" s="13"/>
    </row>
    <row r="32" spans="2:14" s="9" customFormat="1" ht="16.5" customHeight="1" thickBot="1" x14ac:dyDescent="0.3">
      <c r="B32" s="180"/>
      <c r="C32" s="136"/>
      <c r="D32" s="137" t="s">
        <v>33</v>
      </c>
      <c r="E32" s="138"/>
      <c r="F32" s="54">
        <f>+F27+F28+F29+F30+F31</f>
        <v>0</v>
      </c>
      <c r="G32" s="54">
        <f>+G27+G28+G29+G30+G31</f>
        <v>0</v>
      </c>
      <c r="H32" s="54">
        <f>G32-F32</f>
        <v>0</v>
      </c>
      <c r="I32" s="18"/>
      <c r="J32" s="14"/>
      <c r="K32" s="14"/>
    </row>
    <row r="33" spans="2:14" s="9" customFormat="1" ht="16.5" customHeight="1" thickBot="1" x14ac:dyDescent="0.3">
      <c r="B33" s="180"/>
      <c r="C33" s="139" t="s">
        <v>39</v>
      </c>
      <c r="D33" s="122"/>
      <c r="E33" s="123"/>
      <c r="F33" s="142" t="s">
        <v>34</v>
      </c>
      <c r="G33" s="143"/>
      <c r="H33" s="144"/>
      <c r="I33" s="17"/>
      <c r="J33" s="15"/>
      <c r="K33" s="15"/>
    </row>
    <row r="34" spans="2:14" s="9" customFormat="1" ht="16.5" customHeight="1" thickBot="1" x14ac:dyDescent="0.3">
      <c r="B34" s="180"/>
      <c r="C34" s="140"/>
      <c r="D34" s="124"/>
      <c r="E34" s="125"/>
      <c r="F34" s="55" t="s">
        <v>2</v>
      </c>
      <c r="G34" s="55" t="s">
        <v>42</v>
      </c>
      <c r="H34" s="55" t="s">
        <v>3</v>
      </c>
      <c r="I34" s="15"/>
      <c r="J34" s="15"/>
      <c r="K34" s="15"/>
    </row>
    <row r="35" spans="2:14" s="9" customFormat="1" ht="16.5" customHeight="1" thickBot="1" x14ac:dyDescent="0.3">
      <c r="B35" s="180"/>
      <c r="C35" s="140"/>
      <c r="D35" s="126"/>
      <c r="E35" s="127"/>
      <c r="F35" s="56"/>
      <c r="G35" s="56"/>
      <c r="H35" s="83">
        <f>G35-F35</f>
        <v>0</v>
      </c>
      <c r="I35" s="84"/>
      <c r="J35" s="79"/>
      <c r="K35" s="79"/>
    </row>
    <row r="36" spans="2:14" s="9" customFormat="1" ht="16.5" customHeight="1" thickBot="1" x14ac:dyDescent="0.3">
      <c r="B36" s="180"/>
      <c r="C36" s="140"/>
      <c r="D36" s="128" t="s">
        <v>35</v>
      </c>
      <c r="E36" s="129"/>
      <c r="F36" s="58">
        <f>F35</f>
        <v>0</v>
      </c>
      <c r="G36" s="58">
        <f>G35</f>
        <v>0</v>
      </c>
      <c r="H36" s="58">
        <f>G36-F36</f>
        <v>0</v>
      </c>
      <c r="I36" s="16"/>
      <c r="J36" s="11"/>
      <c r="K36" s="11"/>
    </row>
    <row r="37" spans="2:14" s="9" customFormat="1" ht="16.5" customHeight="1" thickBot="1" x14ac:dyDescent="0.3">
      <c r="B37" s="181"/>
      <c r="C37" s="115" t="s">
        <v>1</v>
      </c>
      <c r="D37" s="116"/>
      <c r="E37" s="117"/>
      <c r="F37" s="57">
        <f>+F32+F36</f>
        <v>0</v>
      </c>
      <c r="G37" s="57">
        <f>+G32+G36</f>
        <v>0</v>
      </c>
      <c r="H37" s="57">
        <f>G37-F37</f>
        <v>0</v>
      </c>
      <c r="I37" s="16"/>
      <c r="J37" s="11"/>
      <c r="K37" s="11"/>
    </row>
    <row r="38" spans="2:14" ht="16.5" customHeight="1" x14ac:dyDescent="0.25"/>
    <row r="39" spans="2:14" ht="16.5" customHeight="1" thickBot="1" x14ac:dyDescent="0.3">
      <c r="E39" s="3"/>
    </row>
    <row r="40" spans="2:14" ht="16.5" customHeight="1" thickBot="1" x14ac:dyDescent="0.3">
      <c r="B40" s="173" t="s">
        <v>8</v>
      </c>
      <c r="C40" s="174"/>
      <c r="D40" s="175"/>
      <c r="E40" s="53">
        <f>MAX(IF(I22&gt;=75000,60000),IF(I22&lt;75000,I22*0.8))</f>
        <v>0</v>
      </c>
    </row>
    <row r="41" spans="2:14" ht="16.5" customHeight="1" x14ac:dyDescent="0.25"/>
    <row r="42" spans="2:14" ht="51.5" customHeight="1" x14ac:dyDescent="0.25">
      <c r="B42" s="178" t="s">
        <v>36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17.5" customHeight="1" x14ac:dyDescent="0.25">
      <c r="B43" s="182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</sheetData>
  <sheetProtection algorithmName="SHA-512" hashValue="jD6XcEvGkPTSYkUAM5D/SLLi9il8J9PzdR1T0KkR+qrPOInrMae/T6jze2N59ocE8HoqrUm3Fj5Ok4y3SxBV/w==" saltValue="/R4HAT8exu4SQNVr6cS11g==" spinCount="100000" sheet="1" objects="1" scenarios="1"/>
  <mergeCells count="44">
    <mergeCell ref="D36:E36"/>
    <mergeCell ref="C37:E37"/>
    <mergeCell ref="B40:D40"/>
    <mergeCell ref="B42:N42"/>
    <mergeCell ref="B43:N43"/>
    <mergeCell ref="B25:B37"/>
    <mergeCell ref="C25:C32"/>
    <mergeCell ref="F25:H25"/>
    <mergeCell ref="I25:I26"/>
    <mergeCell ref="D26:E26"/>
    <mergeCell ref="D32:E32"/>
    <mergeCell ref="C33:C36"/>
    <mergeCell ref="D33:E34"/>
    <mergeCell ref="F33:H33"/>
    <mergeCell ref="D35:E35"/>
    <mergeCell ref="D19:E19"/>
    <mergeCell ref="D21:E22"/>
    <mergeCell ref="F21:H21"/>
    <mergeCell ref="I21:K21"/>
    <mergeCell ref="L21:N21"/>
    <mergeCell ref="F22:H22"/>
    <mergeCell ref="I22:K22"/>
    <mergeCell ref="L22:N22"/>
    <mergeCell ref="B13:B18"/>
    <mergeCell ref="C13:C17"/>
    <mergeCell ref="D13:E13"/>
    <mergeCell ref="D14:E14"/>
    <mergeCell ref="D15:E15"/>
    <mergeCell ref="D16:E16"/>
    <mergeCell ref="D17:E17"/>
    <mergeCell ref="D18:E18"/>
    <mergeCell ref="B8:C8"/>
    <mergeCell ref="D8:N8"/>
    <mergeCell ref="F10:N10"/>
    <mergeCell ref="C11:E11"/>
    <mergeCell ref="F11:H11"/>
    <mergeCell ref="I11:K11"/>
    <mergeCell ref="L11:N11"/>
    <mergeCell ref="B7:C7"/>
    <mergeCell ref="D7:N7"/>
    <mergeCell ref="B2:N2"/>
    <mergeCell ref="B3:N3"/>
    <mergeCell ref="B4:N4"/>
    <mergeCell ref="B6:N6"/>
  </mergeCells>
  <conditionalFormatting sqref="G37">
    <cfRule type="expression" dxfId="20" priority="7">
      <formula>$I$22&lt;&gt;$G$37</formula>
    </cfRule>
  </conditionalFormatting>
  <conditionalFormatting sqref="F16">
    <cfRule type="expression" dxfId="19" priority="6">
      <formula>$F$16&gt;2000</formula>
    </cfRule>
  </conditionalFormatting>
  <conditionalFormatting sqref="G16">
    <cfRule type="expression" dxfId="18" priority="5">
      <formula>$G$16&gt;2000</formula>
    </cfRule>
  </conditionalFormatting>
  <conditionalFormatting sqref="F19">
    <cfRule type="expression" dxfId="17" priority="4">
      <formula>$F$19&gt;0.25*$F$22</formula>
    </cfRule>
  </conditionalFormatting>
  <conditionalFormatting sqref="G19">
    <cfRule type="expression" dxfId="16" priority="3">
      <formula>$G$19&gt;0.25*$I$22</formula>
    </cfRule>
  </conditionalFormatting>
  <conditionalFormatting sqref="I15 L15">
    <cfRule type="expression" dxfId="15" priority="2">
      <formula>($I$15+$L$15)&gt;0.65*($I$19+$L$19)</formula>
    </cfRule>
  </conditionalFormatting>
  <conditionalFormatting sqref="J15 M15">
    <cfRule type="expression" dxfId="14" priority="1">
      <formula>($J$15+$M$15)&gt;0.65*($J$19+$M$19)</formula>
    </cfRule>
  </conditionalFormatting>
  <dataValidations count="11">
    <dataValidation errorStyle="information" allowBlank="1" showInputMessage="1" promptTitle="Despesa màxima subvencionable" prompt="La despesa subvencionable màxima és el 80% del cost del projecte, amb el límit de 60.000 euros." sqref="E40"/>
    <dataValidation allowBlank="1" showInputMessage="1" showErrorMessage="1" prompt="Indicar l'import sol·licitat individualment per l'entitat corresponent" sqref="F27:F31"/>
    <dataValidation allowBlank="1" showInputMessage="1" prompt="Indicar l'import arorgat individualment a l'entitat corresponent" sqref="G27:G31"/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I15:J15">
      <formula1>(I15+L15)&lt;=0.65*(I19+L19)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" prompt="Les subcontractacions que es puguin realitzar tindran una limitació del 65% del cost total elegible de les accions de Formació i Mentoria." sqref="L15:M15">
      <formula1>(I15+L15)&lt;=0.65*(I19+L19)</formula1>
    </dataValidation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:G16">
      <formula1>F16&lt;=2000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G19">
      <formula1>G19&lt;=0.25*I22</formula1>
    </dataValidation>
    <dataValidation type="custom" showInputMessage="1" showErrorMessage="1" errorTitle="S'ha superat el límit" error="Les despeses de preparació, difusió, seguiment i coordinació del projecte seran, com a màxim, el 25% de la despesa total del projecte." prompt="Les despeses de preparació, difusió, seguiment i coordinació del projecte seran, com a màxim, el 25% de la despesa total del projecte." sqref="F19">
      <formula1>F19&lt;=0.25*F22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G37">
      <formula1>G37=I22</formula1>
    </dataValidation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45" orientation="landscape" r:id="rId1"/>
  <headerFooter>
    <oddHeader>&amp;L&amp;G&amp;R&amp;G</oddHeader>
    <oddFooter>&amp;CG146NCAEM-185-00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10" ma:contentTypeDescription="Crea un document nou" ma:contentTypeScope="" ma:versionID="1ca623f8a7f1730d698ac97f1d3a5875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14fa1e920845bb6fa3ba487c321cb6a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ecb35c-94e1-4437-b098-482f8815fc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443ADD-EDDB-49F1-AD34-0319AAECF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FA50B5-5467-4C5D-850A-9CBCD781B50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0702C78-1DBE-4C75-BAD5-BCF80CD567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12</vt:i4>
      </vt:variant>
    </vt:vector>
  </HeadingPairs>
  <TitlesOfParts>
    <vt:vector size="23" baseType="lpstr">
      <vt:lpstr>Instruccions</vt:lpstr>
      <vt:lpstr>Beneficiària (Líder)</vt:lpstr>
      <vt:lpstr>Beneficiària (Agrupada 1)</vt:lpstr>
      <vt:lpstr>Beneficiària (Agrupada 2)</vt:lpstr>
      <vt:lpstr>Beneficiària (Agrupada 3)</vt:lpstr>
      <vt:lpstr>Beneficiària (Agrupada 4)</vt:lpstr>
      <vt:lpstr>Beneficiària (Agrupada 5)</vt:lpstr>
      <vt:lpstr>Beneficiària (Agrupada 6)</vt:lpstr>
      <vt:lpstr>Beneficiària (Agrupada 7)</vt:lpstr>
      <vt:lpstr>Beneficiària (Agrupada 8)</vt:lpstr>
      <vt:lpstr>RESUM TOTAL</vt:lpstr>
      <vt:lpstr>'RESUM TOTAL'!_5Àrea_d_impressió</vt:lpstr>
      <vt:lpstr>'Beneficiària (Agrupada 1)'!Àrea_d'impressió</vt:lpstr>
      <vt:lpstr>'Beneficiària (Agrupada 2)'!Àrea_d'impressió</vt:lpstr>
      <vt:lpstr>'Beneficiària (Agrupada 3)'!Àrea_d'impressió</vt:lpstr>
      <vt:lpstr>'Beneficiària (Agrupada 4)'!Àrea_d'impressió</vt:lpstr>
      <vt:lpstr>'Beneficiària (Agrupada 5)'!Àrea_d'impressió</vt:lpstr>
      <vt:lpstr>'Beneficiària (Agrupada 6)'!Àrea_d'impressió</vt:lpstr>
      <vt:lpstr>'Beneficiària (Agrupada 7)'!Àrea_d'impressió</vt:lpstr>
      <vt:lpstr>'Beneficiària (Agrupada 8)'!Àrea_d'impressió</vt:lpstr>
      <vt:lpstr>'Beneficiària (Líder)'!Àrea_d'impressió</vt:lpstr>
      <vt:lpstr>Instruccions!Àrea_d'impressió</vt:lpstr>
      <vt:lpstr>'RESUM TOTAL'!Àrea_d'impressió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Castillo Ortiz</dc:creator>
  <cp:lastModifiedBy>Escales Rubio, Àlex</cp:lastModifiedBy>
  <cp:lastPrinted>2025-12-01T11:33:36Z</cp:lastPrinted>
  <dcterms:created xsi:type="dcterms:W3CDTF">2015-11-18T15:05:33Z</dcterms:created>
  <dcterms:modified xsi:type="dcterms:W3CDTF">2025-12-04T10:17:03Z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